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ARMERSBID\_veilingen Farmersbid\_Veilingen Nederland\OPPORTUNITY SALE\Aanmeldingen\genomics\Overzicht Genomics\"/>
    </mc:Choice>
  </mc:AlternateContent>
  <xr:revisionPtr revIDLastSave="0" documentId="13_ncr:1_{FB9F0FAD-2D03-4931-AC28-DB313BCD5570}" xr6:coauthVersionLast="47" xr6:coauthVersionMax="47" xr10:uidLastSave="{00000000-0000-0000-0000-000000000000}"/>
  <bookViews>
    <workbookView xWindow="28680" yWindow="-120" windowWidth="29040" windowHeight="15840" xr2:uid="{5276C674-F6E6-4A6C-898A-9D4118AF6DD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3" i="1" l="1"/>
  <c r="C103" i="1"/>
  <c r="D102" i="1"/>
  <c r="C102" i="1"/>
  <c r="D101" i="1"/>
  <c r="C101" i="1"/>
  <c r="D100" i="1"/>
  <c r="C100" i="1"/>
  <c r="D99" i="1"/>
  <c r="C99" i="1"/>
  <c r="D97" i="1"/>
  <c r="C97" i="1"/>
  <c r="D96" i="1"/>
  <c r="C96" i="1"/>
  <c r="D91" i="1" l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37" i="1" l="1"/>
  <c r="C37" i="1"/>
  <c r="D36" i="1"/>
  <c r="C36" i="1"/>
  <c r="D35" i="1"/>
  <c r="C35" i="1"/>
  <c r="D34" i="1"/>
  <c r="C34" i="1"/>
  <c r="D33" i="1"/>
  <c r="C33" i="1"/>
  <c r="D31" i="1"/>
  <c r="C31" i="1"/>
  <c r="D30" i="1"/>
  <c r="C30" i="1"/>
  <c r="D28" i="1"/>
  <c r="C28" i="1"/>
  <c r="D27" i="1"/>
  <c r="C27" i="1"/>
  <c r="D26" i="1"/>
  <c r="C26" i="1"/>
  <c r="D25" i="1"/>
  <c r="C25" i="1"/>
  <c r="D23" i="1"/>
  <c r="C23" i="1"/>
  <c r="D71" i="1" l="1"/>
  <c r="C71" i="1"/>
  <c r="D69" i="1"/>
  <c r="C69" i="1"/>
  <c r="D61" i="1"/>
  <c r="C61" i="1"/>
  <c r="D67" i="1"/>
  <c r="C67" i="1"/>
  <c r="D65" i="1"/>
  <c r="C65" i="1"/>
  <c r="D72" i="1"/>
  <c r="C72" i="1"/>
  <c r="D63" i="1"/>
  <c r="C63" i="1"/>
</calcChain>
</file>

<file path=xl/sharedStrings.xml><?xml version="1.0" encoding="utf-8"?>
<sst xmlns="http://schemas.openxmlformats.org/spreadsheetml/2006/main" count="413" uniqueCount="223">
  <si>
    <t>Name</t>
  </si>
  <si>
    <t>Sire</t>
  </si>
  <si>
    <t>Dam</t>
  </si>
  <si>
    <t>Mkg</t>
  </si>
  <si>
    <t>Fkg</t>
  </si>
  <si>
    <t>Ekg</t>
  </si>
  <si>
    <t>F%</t>
  </si>
  <si>
    <t>E%</t>
  </si>
  <si>
    <t>RZM</t>
  </si>
  <si>
    <t>Fun</t>
  </si>
  <si>
    <t>Eut</t>
  </si>
  <si>
    <t>RZE</t>
  </si>
  <si>
    <t>ZB</t>
  </si>
  <si>
    <t>WEH Major Tom</t>
  </si>
  <si>
    <t>HZK Evita</t>
  </si>
  <si>
    <t>2777</t>
  </si>
  <si>
    <t>110</t>
  </si>
  <si>
    <t>88</t>
  </si>
  <si>
    <t>152</t>
  </si>
  <si>
    <t>113</t>
  </si>
  <si>
    <t>103</t>
  </si>
  <si>
    <t>102</t>
  </si>
  <si>
    <t>126</t>
  </si>
  <si>
    <t>115</t>
  </si>
  <si>
    <t>Real Syn</t>
  </si>
  <si>
    <t>WEH Ballade</t>
  </si>
  <si>
    <t>1529</t>
  </si>
  <si>
    <t>47</t>
  </si>
  <si>
    <t>137</t>
  </si>
  <si>
    <t>116</t>
  </si>
  <si>
    <t>127</t>
  </si>
  <si>
    <t>RB</t>
  </si>
  <si>
    <t>THI Rock PP</t>
  </si>
  <si>
    <t>HLB 3STAR OH Rosella P RDC</t>
  </si>
  <si>
    <t>1104</t>
  </si>
  <si>
    <t>71</t>
  </si>
  <si>
    <t>147</t>
  </si>
  <si>
    <t>121</t>
  </si>
  <si>
    <t>HM Pirelli</t>
  </si>
  <si>
    <t>De Oosterhof 3STAR Marlien</t>
  </si>
  <si>
    <t>1483</t>
  </si>
  <si>
    <t>80</t>
  </si>
  <si>
    <t>150</t>
  </si>
  <si>
    <t>114</t>
  </si>
  <si>
    <t>106</t>
  </si>
  <si>
    <t>109</t>
  </si>
  <si>
    <t>107</t>
  </si>
  <si>
    <t>WEH 21320</t>
  </si>
  <si>
    <t>2046</t>
  </si>
  <si>
    <t>112</t>
  </si>
  <si>
    <t>75</t>
  </si>
  <si>
    <t>97</t>
  </si>
  <si>
    <t>123</t>
  </si>
  <si>
    <t>128</t>
  </si>
  <si>
    <t>HaH Swat P RDC</t>
  </si>
  <si>
    <t>Wilder Katar RDC</t>
  </si>
  <si>
    <t>1479</t>
  </si>
  <si>
    <t>55</t>
  </si>
  <si>
    <t>52</t>
  </si>
  <si>
    <t>129</t>
  </si>
  <si>
    <t>119</t>
  </si>
  <si>
    <t>130</t>
  </si>
  <si>
    <t>131</t>
  </si>
  <si>
    <t>HWH 3STAR Phantasie P Red</t>
  </si>
  <si>
    <t>1712</t>
  </si>
  <si>
    <t>104</t>
  </si>
  <si>
    <t>146</t>
  </si>
  <si>
    <t>99</t>
  </si>
  <si>
    <t>Alster</t>
  </si>
  <si>
    <t>WEH Ashley</t>
  </si>
  <si>
    <t>1365</t>
  </si>
  <si>
    <t>81</t>
  </si>
  <si>
    <t>135</t>
  </si>
  <si>
    <t>Sainz P RDC</t>
  </si>
  <si>
    <t>Marianne P Red</t>
  </si>
  <si>
    <t>1166</t>
  </si>
  <si>
    <t>44</t>
  </si>
  <si>
    <t>111</t>
  </si>
  <si>
    <t>117</t>
  </si>
  <si>
    <t>122</t>
  </si>
  <si>
    <t>HMO Nextlevel</t>
  </si>
  <si>
    <t>WEH Namika</t>
  </si>
  <si>
    <t>1614</t>
  </si>
  <si>
    <t>78</t>
  </si>
  <si>
    <t>66</t>
  </si>
  <si>
    <t>138</t>
  </si>
  <si>
    <t>108</t>
  </si>
  <si>
    <t>ZHW Bluebird</t>
  </si>
  <si>
    <t>638</t>
  </si>
  <si>
    <t>70</t>
  </si>
  <si>
    <t>125</t>
  </si>
  <si>
    <t>Koepon Skat Classy 529 P RDC</t>
  </si>
  <si>
    <t>838</t>
  </si>
  <si>
    <t>89</t>
  </si>
  <si>
    <t>45</t>
  </si>
  <si>
    <t>132</t>
  </si>
  <si>
    <t>SfH Rabiosa Red</t>
  </si>
  <si>
    <t>1039</t>
  </si>
  <si>
    <t>61</t>
  </si>
  <si>
    <t>50</t>
  </si>
  <si>
    <t>Aurora Fargo</t>
  </si>
  <si>
    <t>HIN Mainz</t>
  </si>
  <si>
    <t>1887</t>
  </si>
  <si>
    <t>62</t>
  </si>
  <si>
    <t>142</t>
  </si>
  <si>
    <t>95</t>
  </si>
  <si>
    <t>Beyond Hi-Note</t>
  </si>
  <si>
    <t>WSH Goldmarie</t>
  </si>
  <si>
    <t>924</t>
  </si>
  <si>
    <t>144</t>
  </si>
  <si>
    <t>S-S-I Sheepster Mican</t>
  </si>
  <si>
    <t>Beerzedal HiPo Pfct Emelda</t>
  </si>
  <si>
    <t>970</t>
  </si>
  <si>
    <t>51</t>
  </si>
  <si>
    <t>136</t>
  </si>
  <si>
    <t>Lot</t>
  </si>
  <si>
    <t>RZN</t>
  </si>
  <si>
    <t>RZR</t>
  </si>
  <si>
    <t>WEH Nami</t>
  </si>
  <si>
    <t>3STAR OH Marely</t>
  </si>
  <si>
    <t>Beerzedal HiPo Mican Evi</t>
  </si>
  <si>
    <t>THI Energy</t>
  </si>
  <si>
    <t>SIE Mariella RDC</t>
  </si>
  <si>
    <t>Bacchus HiPo Hi Gisela</t>
  </si>
  <si>
    <t>HLB 3STAR Ramona P Red</t>
  </si>
  <si>
    <t>WEH Aurelia</t>
  </si>
  <si>
    <t>HWH HMW Phinesse PP Red</t>
  </si>
  <si>
    <t>Wilder Kenia Red</t>
  </si>
  <si>
    <t>KNS Bakerstreet</t>
  </si>
  <si>
    <t>SFH Rubin RDC</t>
  </si>
  <si>
    <t>HIN Marokko</t>
  </si>
  <si>
    <t>ZHW Bluetooth</t>
  </si>
  <si>
    <t>WEH Rhapsody</t>
  </si>
  <si>
    <t>3STAR OH Classy RDC</t>
  </si>
  <si>
    <t>gNVI</t>
  </si>
  <si>
    <t>M</t>
  </si>
  <si>
    <t>%F</t>
  </si>
  <si>
    <t>%P</t>
  </si>
  <si>
    <t>F</t>
  </si>
  <si>
    <t>P</t>
  </si>
  <si>
    <t>INET</t>
  </si>
  <si>
    <t>LVD</t>
  </si>
  <si>
    <t>UGH</t>
  </si>
  <si>
    <t>VRU</t>
  </si>
  <si>
    <t>EXT</t>
  </si>
  <si>
    <t>Basis</t>
  </si>
  <si>
    <t>Genomics GERMANY  (04-2026)</t>
  </si>
  <si>
    <t>Genomics NETHERLANDS  (04-2026)</t>
  </si>
  <si>
    <t>Jageweg Arjuna 2</t>
  </si>
  <si>
    <t>3STAR Revianne</t>
  </si>
  <si>
    <t>Jageweg Aniek 2</t>
  </si>
  <si>
    <t>Gen Arjuna</t>
  </si>
  <si>
    <t>Hipo Pfct Emelda</t>
  </si>
  <si>
    <t>Goldmarie</t>
  </si>
  <si>
    <t>Gen Aniek</t>
  </si>
  <si>
    <t>Beyond Hi-Five</t>
  </si>
  <si>
    <t>3STAR OH Marlien</t>
  </si>
  <si>
    <t>3STAR OH Reevival</t>
  </si>
  <si>
    <t>M kg</t>
  </si>
  <si>
    <t>%V</t>
  </si>
  <si>
    <t>%E</t>
  </si>
  <si>
    <t>V kg</t>
  </si>
  <si>
    <t>E kg</t>
  </si>
  <si>
    <t>gTPI</t>
  </si>
  <si>
    <t>NM</t>
  </si>
  <si>
    <t>PL</t>
  </si>
  <si>
    <t>SCS</t>
  </si>
  <si>
    <t>DPR</t>
  </si>
  <si>
    <t>PTAT</t>
  </si>
  <si>
    <t>Genomics USA  (04-2026)</t>
  </si>
  <si>
    <t>Siemers Wolf Hulu 37006</t>
  </si>
  <si>
    <t>Luck-E Doc Azoozoo RC</t>
  </si>
  <si>
    <t>GEN Arjuna</t>
  </si>
  <si>
    <t>GEN Aniek</t>
  </si>
  <si>
    <t>Beyond Sheepster Donald</t>
  </si>
  <si>
    <t>WKF Parfect Esther</t>
  </si>
  <si>
    <t>Skoatter Luck-E Azulu RDC</t>
  </si>
  <si>
    <t>WKF Donald Esther</t>
  </si>
  <si>
    <t>UDC</t>
  </si>
  <si>
    <t>F&amp;L</t>
  </si>
  <si>
    <t>gISU</t>
  </si>
  <si>
    <t>TP</t>
  </si>
  <si>
    <t>TB</t>
  </si>
  <si>
    <t>MP</t>
  </si>
  <si>
    <t>MG</t>
  </si>
  <si>
    <t>INEL</t>
  </si>
  <si>
    <t>LGF</t>
  </si>
  <si>
    <t>CEL</t>
  </si>
  <si>
    <t>FER</t>
  </si>
  <si>
    <t>MO</t>
  </si>
  <si>
    <t>Genomics FRANCE  (04-2026)</t>
  </si>
  <si>
    <t xml:space="preserve">SFH Rubin RDC </t>
  </si>
  <si>
    <r>
      <t xml:space="preserve">395 </t>
    </r>
    <r>
      <rPr>
        <b/>
        <sz val="11"/>
        <color theme="1"/>
        <rFont val="Aptos Narrow"/>
        <family val="2"/>
        <scheme val="minor"/>
      </rPr>
      <t>*</t>
    </r>
  </si>
  <si>
    <r>
      <t xml:space="preserve">398 </t>
    </r>
    <r>
      <rPr>
        <b/>
        <sz val="11"/>
        <color theme="1"/>
        <rFont val="Aptos Narrow"/>
        <family val="2"/>
        <scheme val="minor"/>
      </rPr>
      <t>*</t>
    </r>
  </si>
  <si>
    <r>
      <t xml:space="preserve">349 </t>
    </r>
    <r>
      <rPr>
        <b/>
        <sz val="11"/>
        <color theme="1"/>
        <rFont val="Aptos Narrow"/>
        <family val="2"/>
        <scheme val="minor"/>
      </rPr>
      <t>*</t>
    </r>
  </si>
  <si>
    <r>
      <t xml:space="preserve">254 </t>
    </r>
    <r>
      <rPr>
        <b/>
        <sz val="11"/>
        <color theme="1"/>
        <rFont val="Aptos Narrow"/>
        <family val="2"/>
        <scheme val="minor"/>
      </rPr>
      <t>*</t>
    </r>
  </si>
  <si>
    <r>
      <t xml:space="preserve">387 </t>
    </r>
    <r>
      <rPr>
        <b/>
        <sz val="11"/>
        <color theme="1"/>
        <rFont val="Aptos Narrow"/>
        <family val="2"/>
        <scheme val="minor"/>
      </rPr>
      <t>*</t>
    </r>
  </si>
  <si>
    <r>
      <t xml:space="preserve">345 </t>
    </r>
    <r>
      <rPr>
        <b/>
        <sz val="11"/>
        <color theme="1"/>
        <rFont val="Aptos Narrow"/>
        <family val="2"/>
        <scheme val="minor"/>
      </rPr>
      <t>*</t>
    </r>
  </si>
  <si>
    <r>
      <t xml:space="preserve">352 </t>
    </r>
    <r>
      <rPr>
        <b/>
        <sz val="11"/>
        <color theme="1"/>
        <rFont val="Aptos Narrow"/>
        <family val="2"/>
        <scheme val="minor"/>
      </rPr>
      <t>*</t>
    </r>
  </si>
  <si>
    <r>
      <t xml:space="preserve">319 </t>
    </r>
    <r>
      <rPr>
        <b/>
        <sz val="11"/>
        <color theme="1"/>
        <rFont val="Aptos Narrow"/>
        <family val="2"/>
        <scheme val="minor"/>
      </rPr>
      <t>*</t>
    </r>
  </si>
  <si>
    <r>
      <t xml:space="preserve">282 </t>
    </r>
    <r>
      <rPr>
        <b/>
        <sz val="11"/>
        <color theme="1"/>
        <rFont val="Aptos Narrow"/>
        <family val="2"/>
        <scheme val="minor"/>
      </rPr>
      <t>*</t>
    </r>
  </si>
  <si>
    <r>
      <t xml:space="preserve">365 </t>
    </r>
    <r>
      <rPr>
        <b/>
        <sz val="11"/>
        <color theme="1"/>
        <rFont val="Aptos Narrow"/>
        <family val="2"/>
        <scheme val="minor"/>
      </rPr>
      <t>*</t>
    </r>
  </si>
  <si>
    <r>
      <t xml:space="preserve">427 </t>
    </r>
    <r>
      <rPr>
        <b/>
        <sz val="11"/>
        <color theme="1"/>
        <rFont val="Aptos Narrow"/>
        <family val="2"/>
        <scheme val="minor"/>
      </rPr>
      <t>*</t>
    </r>
  </si>
  <si>
    <r>
      <t xml:space="preserve">324 </t>
    </r>
    <r>
      <rPr>
        <b/>
        <sz val="11"/>
        <color theme="1"/>
        <rFont val="Aptos Narrow"/>
        <family val="2"/>
        <scheme val="minor"/>
      </rPr>
      <t>*</t>
    </r>
  </si>
  <si>
    <r>
      <rPr>
        <b/>
        <i/>
        <sz val="11"/>
        <color theme="1"/>
        <rFont val="Aptos Narrow"/>
        <family val="2"/>
        <scheme val="minor"/>
      </rPr>
      <t>*</t>
    </r>
    <r>
      <rPr>
        <i/>
        <sz val="11"/>
        <color theme="1"/>
        <rFont val="Aptos Narrow"/>
        <family val="2"/>
        <scheme val="minor"/>
      </rPr>
      <t xml:space="preserve"> Unofficial Dutch Genomic Results</t>
    </r>
  </si>
  <si>
    <t>gISET</t>
  </si>
  <si>
    <t>Pers.</t>
  </si>
  <si>
    <t>IPL</t>
  </si>
  <si>
    <t>ZZ</t>
  </si>
  <si>
    <t>IFF</t>
  </si>
  <si>
    <t>ITP</t>
  </si>
  <si>
    <t>Genomics SWITZERLAND  (04-2026)</t>
  </si>
  <si>
    <t>gPFT</t>
  </si>
  <si>
    <t>IES €</t>
  </si>
  <si>
    <t>LON</t>
  </si>
  <si>
    <t>TIPO</t>
  </si>
  <si>
    <t>Genomics ITALY  (04-2026)</t>
  </si>
  <si>
    <t>Latte</t>
  </si>
  <si>
    <t>%G</t>
  </si>
  <si>
    <t>G</t>
  </si>
  <si>
    <t>gRZG</t>
  </si>
  <si>
    <t>RZ€</t>
  </si>
  <si>
    <t>All preliminary Italian proofs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</si>
</sst>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,##0.00;\-#,##0.00"/>
    <numFmt numFmtId="165" formatCode="\+#,##0.0;\-#,##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A1197B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left" vertical="center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165" fontId="0" fillId="0" borderId="1" xfId="0" applyNumberFormat="1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5" fillId="0" borderId="0" xfId="0" applyFont="1"/>
    <xf numFmtId="1" fontId="4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B0A4-12BE-4BF0-8312-88F2DA276101}">
  <sheetPr>
    <pageSetUpPr fitToPage="1"/>
  </sheetPr>
  <dimension ref="A2:T103"/>
  <sheetViews>
    <sheetView tabSelected="1" workbookViewId="0">
      <selection activeCell="H108" sqref="H108"/>
    </sheetView>
  </sheetViews>
  <sheetFormatPr defaultRowHeight="15" x14ac:dyDescent="0.25"/>
  <cols>
    <col min="1" max="1" width="5.140625" style="7" customWidth="1"/>
    <col min="2" max="2" width="24.85546875" customWidth="1"/>
    <col min="3" max="3" width="21" customWidth="1"/>
    <col min="4" max="4" width="25.7109375" customWidth="1"/>
    <col min="5" max="5" width="7" style="30" customWidth="1"/>
    <col min="6" max="6" width="5.7109375" style="7" bestFit="1" customWidth="1"/>
    <col min="7" max="7" width="5.42578125" style="2" customWidth="1"/>
    <col min="8" max="8" width="5.85546875" style="2" customWidth="1"/>
    <col min="9" max="10" width="6.42578125" style="2" customWidth="1"/>
    <col min="11" max="11" width="5.42578125" style="2" bestFit="1" customWidth="1"/>
    <col min="12" max="17" width="5.42578125" style="7" customWidth="1"/>
    <col min="18" max="19" width="4" style="7" bestFit="1" customWidth="1"/>
    <col min="20" max="20" width="4.140625" style="7" bestFit="1" customWidth="1"/>
  </cols>
  <sheetData>
    <row r="2" spans="1:20" x14ac:dyDescent="0.25">
      <c r="A2" s="1" t="s">
        <v>146</v>
      </c>
    </row>
    <row r="3" spans="1:20" s="6" customFormat="1" ht="15" customHeight="1" thickBot="1" x14ac:dyDescent="0.3">
      <c r="A3" s="3" t="s">
        <v>115</v>
      </c>
      <c r="B3" s="4" t="s">
        <v>0</v>
      </c>
      <c r="C3" s="4" t="s">
        <v>1</v>
      </c>
      <c r="D3" s="4" t="s">
        <v>2</v>
      </c>
      <c r="E3" s="3" t="s">
        <v>220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3" t="s">
        <v>8</v>
      </c>
      <c r="L3" s="3" t="s">
        <v>221</v>
      </c>
      <c r="M3" s="3" t="s">
        <v>116</v>
      </c>
      <c r="N3" s="3" t="s">
        <v>117</v>
      </c>
      <c r="O3" s="3" t="s">
        <v>9</v>
      </c>
      <c r="P3" s="3" t="s">
        <v>10</v>
      </c>
      <c r="Q3" s="3" t="s">
        <v>11</v>
      </c>
    </row>
    <row r="4" spans="1:20" x14ac:dyDescent="0.25">
      <c r="A4" s="7">
        <v>1</v>
      </c>
      <c r="B4" t="s">
        <v>118</v>
      </c>
      <c r="C4" t="s">
        <v>80</v>
      </c>
      <c r="D4" t="s">
        <v>81</v>
      </c>
      <c r="E4" s="7">
        <v>150</v>
      </c>
      <c r="F4" s="2" t="s">
        <v>82</v>
      </c>
      <c r="G4" s="2" t="s">
        <v>83</v>
      </c>
      <c r="H4" s="2" t="s">
        <v>84</v>
      </c>
      <c r="I4" s="8">
        <v>0.11</v>
      </c>
      <c r="J4" s="8">
        <v>0.08</v>
      </c>
      <c r="K4" s="7" t="s">
        <v>85</v>
      </c>
      <c r="L4" s="7">
        <v>2497</v>
      </c>
      <c r="M4" s="7">
        <v>122</v>
      </c>
      <c r="N4" s="7">
        <v>116</v>
      </c>
      <c r="O4" s="7" t="s">
        <v>43</v>
      </c>
      <c r="P4" s="7" t="s">
        <v>45</v>
      </c>
      <c r="Q4" s="7" t="s">
        <v>79</v>
      </c>
      <c r="R4"/>
      <c r="S4"/>
      <c r="T4"/>
    </row>
    <row r="5" spans="1:20" x14ac:dyDescent="0.25">
      <c r="A5" s="7">
        <v>7</v>
      </c>
      <c r="B5" t="s">
        <v>119</v>
      </c>
      <c r="C5" t="s">
        <v>38</v>
      </c>
      <c r="D5" t="s">
        <v>39</v>
      </c>
      <c r="E5" s="7">
        <v>155</v>
      </c>
      <c r="F5" s="2" t="s">
        <v>40</v>
      </c>
      <c r="G5" s="2" t="s">
        <v>23</v>
      </c>
      <c r="H5" s="2" t="s">
        <v>41</v>
      </c>
      <c r="I5" s="8">
        <v>0.46</v>
      </c>
      <c r="J5" s="8">
        <v>0.24</v>
      </c>
      <c r="K5" s="7" t="s">
        <v>42</v>
      </c>
      <c r="L5" s="7">
        <v>3084</v>
      </c>
      <c r="M5" s="7">
        <v>127</v>
      </c>
      <c r="N5" s="7">
        <v>113</v>
      </c>
      <c r="O5" s="7" t="s">
        <v>21</v>
      </c>
      <c r="P5" s="7" t="s">
        <v>21</v>
      </c>
      <c r="Q5" s="7" t="s">
        <v>46</v>
      </c>
      <c r="R5"/>
      <c r="S5"/>
      <c r="T5"/>
    </row>
    <row r="6" spans="1:20" x14ac:dyDescent="0.25">
      <c r="A6" s="7">
        <v>9</v>
      </c>
      <c r="B6" t="s">
        <v>120</v>
      </c>
      <c r="C6" t="s">
        <v>110</v>
      </c>
      <c r="D6" t="s">
        <v>111</v>
      </c>
      <c r="E6" s="7">
        <v>140</v>
      </c>
      <c r="F6" s="2" t="s">
        <v>112</v>
      </c>
      <c r="G6" s="2" t="s">
        <v>67</v>
      </c>
      <c r="H6" s="2" t="s">
        <v>113</v>
      </c>
      <c r="I6" s="8">
        <v>0.52</v>
      </c>
      <c r="J6" s="8">
        <v>0.15</v>
      </c>
      <c r="K6" s="7" t="s">
        <v>114</v>
      </c>
      <c r="L6" s="7">
        <v>2231</v>
      </c>
      <c r="M6" s="7">
        <v>120</v>
      </c>
      <c r="N6" s="7">
        <v>119</v>
      </c>
      <c r="O6" s="7" t="s">
        <v>51</v>
      </c>
      <c r="P6" s="7" t="s">
        <v>43</v>
      </c>
      <c r="Q6" s="7" t="s">
        <v>49</v>
      </c>
      <c r="R6"/>
      <c r="S6"/>
      <c r="T6"/>
    </row>
    <row r="7" spans="1:20" x14ac:dyDescent="0.25">
      <c r="A7" s="7">
        <v>11</v>
      </c>
      <c r="B7" t="s">
        <v>121</v>
      </c>
      <c r="C7" t="s">
        <v>13</v>
      </c>
      <c r="D7" t="s">
        <v>14</v>
      </c>
      <c r="E7" s="7">
        <v>156</v>
      </c>
      <c r="F7" s="2" t="s">
        <v>15</v>
      </c>
      <c r="G7" s="2" t="s">
        <v>16</v>
      </c>
      <c r="H7" s="2" t="s">
        <v>17</v>
      </c>
      <c r="I7" s="8">
        <v>0</v>
      </c>
      <c r="J7" s="8">
        <v>-0.06</v>
      </c>
      <c r="K7" s="7" t="s">
        <v>18</v>
      </c>
      <c r="L7" s="7">
        <v>2851</v>
      </c>
      <c r="M7" s="7">
        <v>114</v>
      </c>
      <c r="N7" s="7">
        <v>105</v>
      </c>
      <c r="O7" s="7" t="s">
        <v>22</v>
      </c>
      <c r="P7" s="7" t="s">
        <v>23</v>
      </c>
      <c r="Q7" s="7" t="s">
        <v>22</v>
      </c>
      <c r="R7"/>
      <c r="S7"/>
      <c r="T7"/>
    </row>
    <row r="8" spans="1:20" x14ac:dyDescent="0.25">
      <c r="A8" s="7">
        <v>14</v>
      </c>
      <c r="B8" t="s">
        <v>122</v>
      </c>
      <c r="C8" t="s">
        <v>73</v>
      </c>
      <c r="D8" t="s">
        <v>74</v>
      </c>
      <c r="E8" s="7">
        <v>152</v>
      </c>
      <c r="F8" s="2" t="s">
        <v>75</v>
      </c>
      <c r="G8" s="2" t="s">
        <v>65</v>
      </c>
      <c r="H8" s="2" t="s">
        <v>76</v>
      </c>
      <c r="I8" s="8">
        <v>0.49</v>
      </c>
      <c r="J8" s="8">
        <v>0.03</v>
      </c>
      <c r="K8" s="7" t="s">
        <v>72</v>
      </c>
      <c r="L8" s="7">
        <v>2567</v>
      </c>
      <c r="M8" s="7">
        <v>126</v>
      </c>
      <c r="N8" s="7">
        <v>110</v>
      </c>
      <c r="O8" s="7" t="s">
        <v>77</v>
      </c>
      <c r="P8" s="7" t="s">
        <v>78</v>
      </c>
      <c r="Q8" s="7" t="s">
        <v>79</v>
      </c>
      <c r="R8"/>
      <c r="S8"/>
      <c r="T8"/>
    </row>
    <row r="9" spans="1:20" x14ac:dyDescent="0.25">
      <c r="A9" s="7">
        <v>16</v>
      </c>
      <c r="B9" t="s">
        <v>123</v>
      </c>
      <c r="C9" t="s">
        <v>106</v>
      </c>
      <c r="D9" t="s">
        <v>107</v>
      </c>
      <c r="E9" s="7">
        <v>143</v>
      </c>
      <c r="F9" s="2" t="s">
        <v>108</v>
      </c>
      <c r="G9" s="2" t="s">
        <v>49</v>
      </c>
      <c r="H9" s="2" t="s">
        <v>84</v>
      </c>
      <c r="I9" s="8">
        <v>0.65</v>
      </c>
      <c r="J9" s="8">
        <v>0.28999999999999998</v>
      </c>
      <c r="K9" s="7" t="s">
        <v>109</v>
      </c>
      <c r="L9" s="7">
        <v>2322</v>
      </c>
      <c r="M9" s="7">
        <v>110</v>
      </c>
      <c r="N9" s="7">
        <v>118</v>
      </c>
      <c r="O9" s="7" t="s">
        <v>46</v>
      </c>
      <c r="P9" s="7" t="s">
        <v>86</v>
      </c>
      <c r="Q9" s="7" t="s">
        <v>77</v>
      </c>
      <c r="R9"/>
      <c r="S9"/>
      <c r="T9"/>
    </row>
    <row r="10" spans="1:20" x14ac:dyDescent="0.25">
      <c r="A10" s="7">
        <v>17</v>
      </c>
      <c r="B10" t="s">
        <v>124</v>
      </c>
      <c r="C10" t="s">
        <v>32</v>
      </c>
      <c r="D10" t="s">
        <v>33</v>
      </c>
      <c r="E10" s="7">
        <v>156</v>
      </c>
      <c r="F10" s="2" t="s">
        <v>34</v>
      </c>
      <c r="G10" s="2" t="s">
        <v>29</v>
      </c>
      <c r="H10" s="2" t="s">
        <v>35</v>
      </c>
      <c r="I10" s="8">
        <v>0.66</v>
      </c>
      <c r="J10" s="8">
        <v>0.3</v>
      </c>
      <c r="K10" s="7" t="s">
        <v>36</v>
      </c>
      <c r="L10" s="7">
        <v>2776</v>
      </c>
      <c r="M10" s="7">
        <v>124</v>
      </c>
      <c r="N10" s="7">
        <v>106</v>
      </c>
      <c r="O10" s="7" t="s">
        <v>37</v>
      </c>
      <c r="P10" s="7" t="s">
        <v>37</v>
      </c>
      <c r="Q10" s="7" t="s">
        <v>22</v>
      </c>
      <c r="R10"/>
      <c r="S10"/>
      <c r="T10"/>
    </row>
    <row r="11" spans="1:20" x14ac:dyDescent="0.25">
      <c r="A11" s="7">
        <v>19</v>
      </c>
      <c r="B11" t="s">
        <v>125</v>
      </c>
      <c r="C11" t="s">
        <v>68</v>
      </c>
      <c r="D11" t="s">
        <v>69</v>
      </c>
      <c r="E11" s="7">
        <v>153</v>
      </c>
      <c r="F11" s="2" t="s">
        <v>70</v>
      </c>
      <c r="G11" s="2" t="s">
        <v>71</v>
      </c>
      <c r="H11" s="2" t="s">
        <v>57</v>
      </c>
      <c r="I11" s="8">
        <v>0.22</v>
      </c>
      <c r="J11" s="8">
        <v>7.0000000000000007E-2</v>
      </c>
      <c r="K11" s="7" t="s">
        <v>72</v>
      </c>
      <c r="L11" s="7">
        <v>2469</v>
      </c>
      <c r="M11" s="7">
        <v>129</v>
      </c>
      <c r="N11" s="7">
        <v>111</v>
      </c>
      <c r="O11" s="7" t="s">
        <v>60</v>
      </c>
      <c r="P11" s="7" t="s">
        <v>37</v>
      </c>
      <c r="Q11" s="7" t="s">
        <v>30</v>
      </c>
      <c r="R11"/>
      <c r="S11"/>
      <c r="T11"/>
    </row>
    <row r="12" spans="1:20" x14ac:dyDescent="0.25">
      <c r="A12" s="7">
        <v>20</v>
      </c>
      <c r="B12" t="s">
        <v>126</v>
      </c>
      <c r="C12" t="s">
        <v>32</v>
      </c>
      <c r="D12" t="s">
        <v>63</v>
      </c>
      <c r="E12" s="7">
        <v>153</v>
      </c>
      <c r="F12" s="2" t="s">
        <v>64</v>
      </c>
      <c r="G12" s="2" t="s">
        <v>65</v>
      </c>
      <c r="H12" s="2" t="s">
        <v>50</v>
      </c>
      <c r="I12" s="8">
        <v>0.3</v>
      </c>
      <c r="J12" s="8">
        <v>0.14000000000000001</v>
      </c>
      <c r="K12" s="7" t="s">
        <v>66</v>
      </c>
      <c r="L12" s="7">
        <v>2732</v>
      </c>
      <c r="M12" s="7">
        <v>122</v>
      </c>
      <c r="N12" s="7">
        <v>106</v>
      </c>
      <c r="O12" s="7" t="s">
        <v>59</v>
      </c>
      <c r="P12" s="7" t="s">
        <v>20</v>
      </c>
      <c r="Q12" s="7" t="s">
        <v>29</v>
      </c>
      <c r="R12"/>
      <c r="S12"/>
      <c r="T12"/>
    </row>
    <row r="13" spans="1:20" x14ac:dyDescent="0.25">
      <c r="A13" s="7">
        <v>22</v>
      </c>
      <c r="B13" t="s">
        <v>127</v>
      </c>
      <c r="C13" t="s">
        <v>54</v>
      </c>
      <c r="D13" t="s">
        <v>55</v>
      </c>
      <c r="E13" s="7">
        <v>154</v>
      </c>
      <c r="F13" s="2" t="s">
        <v>56</v>
      </c>
      <c r="G13" s="2" t="s">
        <v>57</v>
      </c>
      <c r="H13" s="2" t="s">
        <v>58</v>
      </c>
      <c r="I13" s="8">
        <v>-0.04</v>
      </c>
      <c r="J13" s="8">
        <v>0</v>
      </c>
      <c r="K13" s="7" t="s">
        <v>59</v>
      </c>
      <c r="L13" s="7">
        <v>2403</v>
      </c>
      <c r="M13" s="7">
        <v>131</v>
      </c>
      <c r="N13" s="7">
        <v>127</v>
      </c>
      <c r="O13" s="7" t="s">
        <v>19</v>
      </c>
      <c r="P13" s="7" t="s">
        <v>61</v>
      </c>
      <c r="Q13" s="7" t="s">
        <v>62</v>
      </c>
      <c r="R13"/>
      <c r="S13"/>
      <c r="T13"/>
    </row>
    <row r="14" spans="1:20" x14ac:dyDescent="0.25">
      <c r="A14" s="7">
        <v>23</v>
      </c>
      <c r="B14" t="s">
        <v>128</v>
      </c>
      <c r="C14" t="s">
        <v>24</v>
      </c>
      <c r="D14" t="s">
        <v>25</v>
      </c>
      <c r="E14" s="7">
        <v>156</v>
      </c>
      <c r="F14" s="2" t="s">
        <v>26</v>
      </c>
      <c r="G14" s="2" t="s">
        <v>16</v>
      </c>
      <c r="H14" s="2" t="s">
        <v>27</v>
      </c>
      <c r="I14" s="8">
        <v>0.4</v>
      </c>
      <c r="J14" s="8">
        <v>-0.05</v>
      </c>
      <c r="K14" s="7" t="s">
        <v>28</v>
      </c>
      <c r="L14" s="7">
        <v>2745</v>
      </c>
      <c r="M14" s="7">
        <v>124</v>
      </c>
      <c r="N14" s="7">
        <v>119</v>
      </c>
      <c r="O14" s="7" t="s">
        <v>29</v>
      </c>
      <c r="P14" s="7" t="s">
        <v>30</v>
      </c>
      <c r="Q14" s="7" t="s">
        <v>30</v>
      </c>
      <c r="R14"/>
      <c r="S14"/>
      <c r="T14"/>
    </row>
    <row r="15" spans="1:20" x14ac:dyDescent="0.25">
      <c r="A15" s="7">
        <v>26</v>
      </c>
      <c r="B15" t="s">
        <v>129</v>
      </c>
      <c r="C15" t="s">
        <v>73</v>
      </c>
      <c r="D15" t="s">
        <v>96</v>
      </c>
      <c r="E15" s="7">
        <v>149</v>
      </c>
      <c r="F15" s="2" t="s">
        <v>97</v>
      </c>
      <c r="G15" s="2" t="s">
        <v>98</v>
      </c>
      <c r="H15" s="2" t="s">
        <v>99</v>
      </c>
      <c r="I15" s="8">
        <v>0.17</v>
      </c>
      <c r="J15" s="8">
        <v>0.12</v>
      </c>
      <c r="K15" s="7" t="s">
        <v>59</v>
      </c>
      <c r="L15" s="7">
        <v>2140</v>
      </c>
      <c r="M15" s="7">
        <v>121</v>
      </c>
      <c r="N15" s="7">
        <v>114</v>
      </c>
      <c r="O15" s="7" t="s">
        <v>45</v>
      </c>
      <c r="P15" s="7" t="s">
        <v>37</v>
      </c>
      <c r="Q15" s="7" t="s">
        <v>22</v>
      </c>
      <c r="R15"/>
      <c r="S15"/>
      <c r="T15"/>
    </row>
    <row r="16" spans="1:20" x14ac:dyDescent="0.25">
      <c r="A16" s="7">
        <v>28</v>
      </c>
      <c r="B16" t="s">
        <v>130</v>
      </c>
      <c r="C16" t="s">
        <v>100</v>
      </c>
      <c r="D16" t="s">
        <v>101</v>
      </c>
      <c r="E16" s="7">
        <v>147</v>
      </c>
      <c r="F16" s="2" t="s">
        <v>102</v>
      </c>
      <c r="G16" s="2" t="s">
        <v>46</v>
      </c>
      <c r="H16" s="2" t="s">
        <v>103</v>
      </c>
      <c r="I16" s="8">
        <v>0.26</v>
      </c>
      <c r="J16" s="8">
        <v>-0.02</v>
      </c>
      <c r="K16" s="7" t="s">
        <v>104</v>
      </c>
      <c r="L16" s="7">
        <v>2692</v>
      </c>
      <c r="M16" s="7">
        <v>124</v>
      </c>
      <c r="N16" s="7">
        <v>113</v>
      </c>
      <c r="O16" s="7" t="s">
        <v>20</v>
      </c>
      <c r="P16" s="7" t="s">
        <v>105</v>
      </c>
      <c r="Q16" s="7" t="s">
        <v>20</v>
      </c>
      <c r="R16"/>
      <c r="S16"/>
      <c r="T16"/>
    </row>
    <row r="17" spans="1:20" x14ac:dyDescent="0.25">
      <c r="A17" s="7">
        <v>30</v>
      </c>
      <c r="B17" t="s">
        <v>131</v>
      </c>
      <c r="C17" t="s">
        <v>68</v>
      </c>
      <c r="D17" t="s">
        <v>87</v>
      </c>
      <c r="E17" s="7">
        <v>150</v>
      </c>
      <c r="F17" s="2" t="s">
        <v>88</v>
      </c>
      <c r="G17" s="2" t="s">
        <v>89</v>
      </c>
      <c r="H17" s="2" t="s">
        <v>27</v>
      </c>
      <c r="I17" s="8">
        <v>0.4</v>
      </c>
      <c r="J17" s="8">
        <v>0.22</v>
      </c>
      <c r="K17" s="7" t="s">
        <v>61</v>
      </c>
      <c r="L17" s="7">
        <v>2264</v>
      </c>
      <c r="M17" s="7">
        <v>126</v>
      </c>
      <c r="N17" s="7">
        <v>116</v>
      </c>
      <c r="O17" s="7" t="s">
        <v>43</v>
      </c>
      <c r="P17" s="7" t="s">
        <v>90</v>
      </c>
      <c r="Q17" s="7" t="s">
        <v>53</v>
      </c>
      <c r="R17"/>
      <c r="S17"/>
      <c r="T17"/>
    </row>
    <row r="18" spans="1:20" x14ac:dyDescent="0.25">
      <c r="A18" s="7">
        <v>36</v>
      </c>
      <c r="B18" t="s">
        <v>132</v>
      </c>
      <c r="C18" t="s">
        <v>13</v>
      </c>
      <c r="D18" t="s">
        <v>47</v>
      </c>
      <c r="E18" s="7">
        <v>154</v>
      </c>
      <c r="F18" s="2" t="s">
        <v>48</v>
      </c>
      <c r="G18" s="2" t="s">
        <v>49</v>
      </c>
      <c r="H18" s="2" t="s">
        <v>50</v>
      </c>
      <c r="I18" s="8">
        <v>0.24</v>
      </c>
      <c r="J18" s="8">
        <v>0.04</v>
      </c>
      <c r="K18" s="7" t="s">
        <v>36</v>
      </c>
      <c r="L18" s="7">
        <v>2693</v>
      </c>
      <c r="M18" s="7">
        <v>117</v>
      </c>
      <c r="N18" s="7">
        <v>104</v>
      </c>
      <c r="O18" s="7" t="s">
        <v>23</v>
      </c>
      <c r="P18" s="7" t="s">
        <v>52</v>
      </c>
      <c r="Q18" s="7" t="s">
        <v>53</v>
      </c>
      <c r="R18"/>
      <c r="S18"/>
      <c r="T18"/>
    </row>
    <row r="19" spans="1:20" ht="15.75" thickBot="1" x14ac:dyDescent="0.3">
      <c r="A19" s="10">
        <v>38</v>
      </c>
      <c r="B19" s="9" t="s">
        <v>133</v>
      </c>
      <c r="C19" s="9" t="s">
        <v>73</v>
      </c>
      <c r="D19" s="9" t="s">
        <v>91</v>
      </c>
      <c r="E19" s="10">
        <v>149</v>
      </c>
      <c r="F19" s="11" t="s">
        <v>92</v>
      </c>
      <c r="G19" s="11" t="s">
        <v>93</v>
      </c>
      <c r="H19" s="11" t="s">
        <v>94</v>
      </c>
      <c r="I19" s="12">
        <v>0.49</v>
      </c>
      <c r="J19" s="12">
        <v>0.14000000000000001</v>
      </c>
      <c r="K19" s="10" t="s">
        <v>95</v>
      </c>
      <c r="L19" s="10">
        <v>2413</v>
      </c>
      <c r="M19" s="10">
        <v>126</v>
      </c>
      <c r="N19" s="10">
        <v>113</v>
      </c>
      <c r="O19" s="10" t="s">
        <v>44</v>
      </c>
      <c r="P19" s="10" t="s">
        <v>77</v>
      </c>
      <c r="Q19" s="10" t="s">
        <v>19</v>
      </c>
      <c r="R19"/>
      <c r="S19"/>
      <c r="T19"/>
    </row>
    <row r="20" spans="1:20" x14ac:dyDescent="0.25">
      <c r="F20" s="2"/>
      <c r="I20" s="8"/>
      <c r="J20" s="8"/>
      <c r="K20" s="7"/>
      <c r="R20"/>
      <c r="S20"/>
      <c r="T20"/>
    </row>
    <row r="21" spans="1:20" x14ac:dyDescent="0.25">
      <c r="A21" s="1" t="s">
        <v>190</v>
      </c>
      <c r="R21"/>
      <c r="S21"/>
      <c r="T21"/>
    </row>
    <row r="22" spans="1:20" ht="15.75" thickBot="1" x14ac:dyDescent="0.3">
      <c r="A22" s="3" t="s">
        <v>115</v>
      </c>
      <c r="B22" s="4" t="s">
        <v>0</v>
      </c>
      <c r="C22" s="4" t="s">
        <v>1</v>
      </c>
      <c r="D22" s="4" t="s">
        <v>2</v>
      </c>
      <c r="E22" s="33" t="s">
        <v>180</v>
      </c>
      <c r="F22" s="18" t="s">
        <v>135</v>
      </c>
      <c r="G22" s="19" t="s">
        <v>181</v>
      </c>
      <c r="H22" s="19" t="s">
        <v>182</v>
      </c>
      <c r="I22" s="18" t="s">
        <v>183</v>
      </c>
      <c r="J22" s="18" t="s">
        <v>184</v>
      </c>
      <c r="K22" s="18" t="s">
        <v>185</v>
      </c>
      <c r="L22" s="18" t="s">
        <v>186</v>
      </c>
      <c r="M22" s="18" t="s">
        <v>187</v>
      </c>
      <c r="N22" s="18" t="s">
        <v>188</v>
      </c>
      <c r="O22" s="18" t="s">
        <v>189</v>
      </c>
      <c r="R22"/>
      <c r="S22"/>
      <c r="T22"/>
    </row>
    <row r="23" spans="1:20" x14ac:dyDescent="0.25">
      <c r="A23" s="7">
        <v>1</v>
      </c>
      <c r="B23" t="s">
        <v>118</v>
      </c>
      <c r="C23" t="str">
        <f>VLOOKUP($A23,$A$3:$D$73,3,FALSE)</f>
        <v>HMO Nextlevel</v>
      </c>
      <c r="D23" t="str">
        <f>VLOOKUP($A23,$A$3:$D$73,4,FALSE)</f>
        <v>WEH Namika</v>
      </c>
      <c r="E23" s="7">
        <v>184</v>
      </c>
      <c r="F23" s="2">
        <v>1152</v>
      </c>
      <c r="G23" s="22">
        <v>1.3999999761581421</v>
      </c>
      <c r="H23" s="22">
        <v>2.2000000476837158</v>
      </c>
      <c r="I23" s="2">
        <v>47</v>
      </c>
      <c r="J23" s="2">
        <v>67</v>
      </c>
      <c r="K23" s="2">
        <v>62</v>
      </c>
      <c r="L23" s="25">
        <v>1.8999999761581421</v>
      </c>
      <c r="M23" s="25">
        <v>0</v>
      </c>
      <c r="N23" s="25">
        <v>1.5</v>
      </c>
      <c r="O23" s="25">
        <v>1.2000000476837158</v>
      </c>
      <c r="R23"/>
      <c r="S23"/>
      <c r="T23"/>
    </row>
    <row r="24" spans="1:20" x14ac:dyDescent="0.25">
      <c r="A24" s="7">
        <v>7</v>
      </c>
      <c r="B24" t="s">
        <v>119</v>
      </c>
      <c r="C24" t="s">
        <v>38</v>
      </c>
      <c r="D24" t="s">
        <v>156</v>
      </c>
      <c r="E24" s="7">
        <v>206</v>
      </c>
      <c r="F24" s="2">
        <v>1141</v>
      </c>
      <c r="G24" s="22">
        <v>4</v>
      </c>
      <c r="H24" s="22">
        <v>7.1999998092651367</v>
      </c>
      <c r="I24" s="2">
        <v>63</v>
      </c>
      <c r="J24" s="2">
        <v>102</v>
      </c>
      <c r="K24" s="2">
        <v>89</v>
      </c>
      <c r="L24" s="25">
        <v>0.89999997615814209</v>
      </c>
      <c r="M24" s="25">
        <v>0.69999998807907104</v>
      </c>
      <c r="N24" s="25">
        <v>2.4000000953674316</v>
      </c>
      <c r="O24" s="25">
        <v>0.40000000596046448</v>
      </c>
      <c r="R24"/>
      <c r="S24"/>
      <c r="T24"/>
    </row>
    <row r="25" spans="1:20" x14ac:dyDescent="0.25">
      <c r="A25" s="7">
        <v>11</v>
      </c>
      <c r="B25" t="s">
        <v>121</v>
      </c>
      <c r="C25" t="str">
        <f>VLOOKUP($A25,$A$3:$D$73,3,FALSE)</f>
        <v>WEH Major Tom</v>
      </c>
      <c r="D25" t="str">
        <f>VLOOKUP($A25,$A$3:$D$73,4,FALSE)</f>
        <v>HZK Evita</v>
      </c>
      <c r="E25" s="7">
        <v>205</v>
      </c>
      <c r="F25" s="2">
        <v>2073</v>
      </c>
      <c r="G25" s="22">
        <v>0.80000001192092896</v>
      </c>
      <c r="H25" s="22">
        <v>1.6000000238418579</v>
      </c>
      <c r="I25" s="2">
        <v>69</v>
      </c>
      <c r="J25" s="2">
        <v>95</v>
      </c>
      <c r="K25" s="2">
        <v>88</v>
      </c>
      <c r="L25" s="25">
        <v>2.2999999523162842</v>
      </c>
      <c r="M25" s="25">
        <v>0.89999997615814209</v>
      </c>
      <c r="N25" s="25">
        <v>0.60000002384185791</v>
      </c>
      <c r="O25" s="25">
        <v>2.2999999523162842</v>
      </c>
      <c r="R25"/>
      <c r="S25"/>
      <c r="T25"/>
    </row>
    <row r="26" spans="1:20" x14ac:dyDescent="0.25">
      <c r="A26" s="7">
        <v>14</v>
      </c>
      <c r="B26" t="s">
        <v>122</v>
      </c>
      <c r="C26" t="str">
        <f>VLOOKUP($A26,$A$3:$D$73,3,FALSE)</f>
        <v>Sainz P RDC</v>
      </c>
      <c r="D26" t="str">
        <f>VLOOKUP($A26,$A$3:$D$73,4,FALSE)</f>
        <v>Marianne P Red</v>
      </c>
      <c r="E26" s="7">
        <v>187</v>
      </c>
      <c r="F26" s="2">
        <v>641</v>
      </c>
      <c r="G26" s="22">
        <v>1.6000000238418579</v>
      </c>
      <c r="H26" s="22">
        <v>7.4000000953674316</v>
      </c>
      <c r="I26" s="2">
        <v>31</v>
      </c>
      <c r="J26" s="2">
        <v>78</v>
      </c>
      <c r="K26" s="2">
        <v>51</v>
      </c>
      <c r="L26" s="25">
        <v>2.4000000953674316</v>
      </c>
      <c r="M26" s="25">
        <v>1.7000000476837158</v>
      </c>
      <c r="N26" s="25">
        <v>0.89999997615814209</v>
      </c>
      <c r="O26" s="25">
        <v>2.2999999523162842</v>
      </c>
      <c r="R26"/>
      <c r="S26"/>
      <c r="T26"/>
    </row>
    <row r="27" spans="1:20" x14ac:dyDescent="0.25">
      <c r="A27" s="7">
        <v>16</v>
      </c>
      <c r="B27" t="s">
        <v>123</v>
      </c>
      <c r="C27" t="str">
        <f>VLOOKUP($A27,$A$3:$D$73,3,FALSE)</f>
        <v>Beyond Hi-Note</v>
      </c>
      <c r="D27" t="str">
        <f>VLOOKUP($A27,$A$3:$D$73,4,FALSE)</f>
        <v>WSH Goldmarie</v>
      </c>
      <c r="E27" s="7">
        <v>196</v>
      </c>
      <c r="F27" s="2">
        <v>749</v>
      </c>
      <c r="G27" s="22">
        <v>3.5999999046325684</v>
      </c>
      <c r="H27" s="22">
        <v>8.1000003814697266</v>
      </c>
      <c r="I27" s="2">
        <v>49</v>
      </c>
      <c r="J27" s="2">
        <v>91</v>
      </c>
      <c r="K27" s="2">
        <v>73</v>
      </c>
      <c r="L27" s="25">
        <v>1.7000000476837158</v>
      </c>
      <c r="M27" s="25">
        <v>0.40000000596046448</v>
      </c>
      <c r="N27" s="25">
        <v>2.2999999523162842</v>
      </c>
      <c r="O27" s="25">
        <v>1.1000000238418579</v>
      </c>
      <c r="R27"/>
      <c r="S27"/>
      <c r="T27"/>
    </row>
    <row r="28" spans="1:20" x14ac:dyDescent="0.25">
      <c r="A28" s="7">
        <v>17</v>
      </c>
      <c r="B28" t="s">
        <v>124</v>
      </c>
      <c r="C28" t="str">
        <f>VLOOKUP($A28,$A$3:$D$73,3,FALSE)</f>
        <v>THI Rock PP</v>
      </c>
      <c r="D28" t="str">
        <f>VLOOKUP($A28,$A$3:$D$73,4,FALSE)</f>
        <v>HLB 3STAR OH Rosella P RDC</v>
      </c>
      <c r="E28" s="7">
        <v>192</v>
      </c>
      <c r="F28" s="2">
        <v>658</v>
      </c>
      <c r="G28" s="22">
        <v>3.2999999523162842</v>
      </c>
      <c r="H28" s="22">
        <v>7.6999998092651367</v>
      </c>
      <c r="I28" s="2">
        <v>44</v>
      </c>
      <c r="J28" s="2">
        <v>82</v>
      </c>
      <c r="K28" s="2">
        <v>66</v>
      </c>
      <c r="L28" s="25">
        <v>2.2999999523162842</v>
      </c>
      <c r="M28" s="25">
        <v>1.7000000476837158</v>
      </c>
      <c r="N28" s="25">
        <v>1.5</v>
      </c>
      <c r="O28" s="25">
        <v>1.2999999523162842</v>
      </c>
      <c r="R28"/>
      <c r="S28"/>
      <c r="T28"/>
    </row>
    <row r="29" spans="1:20" x14ac:dyDescent="0.25">
      <c r="A29" s="7">
        <v>19</v>
      </c>
      <c r="B29" t="s">
        <v>125</v>
      </c>
      <c r="C29" t="s">
        <v>68</v>
      </c>
      <c r="D29" t="s">
        <v>69</v>
      </c>
      <c r="E29" s="7">
        <v>194</v>
      </c>
      <c r="F29" s="2">
        <v>945</v>
      </c>
      <c r="G29" s="22">
        <v>2</v>
      </c>
      <c r="H29" s="22">
        <v>4.9000000953674316</v>
      </c>
      <c r="I29" s="2">
        <v>44</v>
      </c>
      <c r="J29" s="2">
        <v>78</v>
      </c>
      <c r="K29" s="2">
        <v>63</v>
      </c>
      <c r="L29" s="25">
        <v>2.0999999046325684</v>
      </c>
      <c r="M29" s="25">
        <v>1.5</v>
      </c>
      <c r="N29" s="25">
        <v>1.5</v>
      </c>
      <c r="O29" s="25">
        <v>2</v>
      </c>
      <c r="R29"/>
      <c r="S29"/>
      <c r="T29"/>
    </row>
    <row r="30" spans="1:20" x14ac:dyDescent="0.25">
      <c r="A30" s="7">
        <v>20</v>
      </c>
      <c r="B30" t="s">
        <v>126</v>
      </c>
      <c r="C30" t="str">
        <f>VLOOKUP($A30,$A$3:$D$73,3,FALSE)</f>
        <v>THI Rock PP</v>
      </c>
      <c r="D30" t="str">
        <f>VLOOKUP($A30,$A$3:$D$73,4,FALSE)</f>
        <v>HWH 3STAR Phantasie P Red</v>
      </c>
      <c r="E30" s="7">
        <v>190</v>
      </c>
      <c r="F30" s="2">
        <v>794</v>
      </c>
      <c r="G30" s="22">
        <v>1.8999999761581421</v>
      </c>
      <c r="H30" s="22">
        <v>4.5</v>
      </c>
      <c r="I30" s="2">
        <v>39</v>
      </c>
      <c r="J30" s="2">
        <v>67</v>
      </c>
      <c r="K30" s="2">
        <v>55</v>
      </c>
      <c r="L30" s="25">
        <v>2</v>
      </c>
      <c r="M30" s="25">
        <v>1.5</v>
      </c>
      <c r="N30" s="25">
        <v>1.7999999523162842</v>
      </c>
      <c r="O30" s="25">
        <v>1.2999999523162842</v>
      </c>
      <c r="R30"/>
      <c r="S30"/>
      <c r="T30"/>
    </row>
    <row r="31" spans="1:20" x14ac:dyDescent="0.25">
      <c r="A31" s="7">
        <v>22</v>
      </c>
      <c r="B31" t="s">
        <v>127</v>
      </c>
      <c r="C31" t="str">
        <f>VLOOKUP($A31,$A$3:$D$73,3,FALSE)</f>
        <v>HaH Swat P RDC</v>
      </c>
      <c r="D31" t="str">
        <f>VLOOKUP($A31,$A$3:$D$73,4,FALSE)</f>
        <v>Wilder Katar RDC</v>
      </c>
      <c r="E31" s="7">
        <v>178</v>
      </c>
      <c r="F31" s="2">
        <v>918</v>
      </c>
      <c r="G31" s="22">
        <v>0</v>
      </c>
      <c r="H31" s="22">
        <v>-2.2000000476837158</v>
      </c>
      <c r="I31" s="2">
        <v>32</v>
      </c>
      <c r="J31" s="2">
        <v>27</v>
      </c>
      <c r="K31" s="2">
        <v>36</v>
      </c>
      <c r="L31" s="25">
        <v>2.2999999523162842</v>
      </c>
      <c r="M31" s="25">
        <v>1.6000000238418579</v>
      </c>
      <c r="N31" s="25">
        <v>2.2999999523162842</v>
      </c>
      <c r="O31" s="25">
        <v>1.6000000238418579</v>
      </c>
      <c r="R31"/>
      <c r="S31"/>
      <c r="T31"/>
    </row>
    <row r="32" spans="1:20" x14ac:dyDescent="0.25">
      <c r="A32" s="7">
        <v>23</v>
      </c>
      <c r="B32" t="s">
        <v>128</v>
      </c>
      <c r="C32" t="s">
        <v>24</v>
      </c>
      <c r="D32" t="s">
        <v>25</v>
      </c>
      <c r="E32" s="7">
        <v>194</v>
      </c>
      <c r="F32" s="2">
        <v>945</v>
      </c>
      <c r="G32" s="22">
        <v>-0.30000001192092896</v>
      </c>
      <c r="H32" s="22">
        <v>4.4000000953674316</v>
      </c>
      <c r="I32" s="2">
        <v>29</v>
      </c>
      <c r="J32" s="2">
        <v>76</v>
      </c>
      <c r="K32" s="2">
        <v>45</v>
      </c>
      <c r="L32" s="25">
        <v>2.4000000953674316</v>
      </c>
      <c r="M32" s="25">
        <v>0.89999997615814209</v>
      </c>
      <c r="N32" s="25">
        <v>2.4000000953674316</v>
      </c>
      <c r="O32" s="25">
        <v>2.7000000476837158</v>
      </c>
      <c r="R32"/>
      <c r="S32"/>
      <c r="T32"/>
    </row>
    <row r="33" spans="1:20" x14ac:dyDescent="0.25">
      <c r="A33" s="7">
        <v>26</v>
      </c>
      <c r="B33" t="s">
        <v>191</v>
      </c>
      <c r="C33" t="str">
        <f>VLOOKUP($A33,$A$3:$D$73,3,FALSE)</f>
        <v>Sainz P RDC</v>
      </c>
      <c r="D33" t="str">
        <f>VLOOKUP($A33,$A$3:$D$73,4,FALSE)</f>
        <v>SfH Rabiosa Red</v>
      </c>
      <c r="E33" s="7">
        <v>194</v>
      </c>
      <c r="F33" s="2">
        <v>890</v>
      </c>
      <c r="G33" s="22">
        <v>1.5</v>
      </c>
      <c r="H33" s="22">
        <v>2.4000000953674316</v>
      </c>
      <c r="I33" s="2">
        <v>39</v>
      </c>
      <c r="J33" s="2">
        <v>54</v>
      </c>
      <c r="K33" s="2">
        <v>51</v>
      </c>
      <c r="L33" s="25">
        <v>1.5</v>
      </c>
      <c r="M33" s="25">
        <v>1.3999999761581421</v>
      </c>
      <c r="N33" s="25">
        <v>1.6000000238418579</v>
      </c>
      <c r="O33" s="25">
        <v>2.4000000953674316</v>
      </c>
      <c r="R33"/>
      <c r="S33"/>
      <c r="T33"/>
    </row>
    <row r="34" spans="1:20" x14ac:dyDescent="0.25">
      <c r="A34" s="7">
        <v>28</v>
      </c>
      <c r="B34" t="s">
        <v>130</v>
      </c>
      <c r="C34" t="str">
        <f>VLOOKUP($A34,$A$3:$D$73,3,FALSE)</f>
        <v>Aurora Fargo</v>
      </c>
      <c r="D34" t="str">
        <f>VLOOKUP($A34,$A$3:$D$73,4,FALSE)</f>
        <v>HIN Mainz</v>
      </c>
      <c r="E34" s="7">
        <v>174</v>
      </c>
      <c r="F34" s="2">
        <v>1420</v>
      </c>
      <c r="G34" s="22">
        <v>0.69999998807907104</v>
      </c>
      <c r="H34" s="22">
        <v>4.4000000953674316</v>
      </c>
      <c r="I34" s="2">
        <v>51</v>
      </c>
      <c r="J34" s="2">
        <v>92</v>
      </c>
      <c r="K34" s="2">
        <v>71</v>
      </c>
      <c r="L34" s="25">
        <v>2.5999999046325684</v>
      </c>
      <c r="M34" s="25">
        <v>0</v>
      </c>
      <c r="N34" s="25">
        <v>0.89999997615814209</v>
      </c>
      <c r="O34" s="25">
        <v>0.30000001192092896</v>
      </c>
      <c r="R34"/>
      <c r="S34"/>
      <c r="T34"/>
    </row>
    <row r="35" spans="1:20" x14ac:dyDescent="0.25">
      <c r="A35" s="7">
        <v>30</v>
      </c>
      <c r="B35" t="s">
        <v>131</v>
      </c>
      <c r="C35" t="str">
        <f>VLOOKUP($A35,$A$3:$D$73,3,FALSE)</f>
        <v>Alster</v>
      </c>
      <c r="D35" t="str">
        <f>VLOOKUP($A35,$A$3:$D$73,4,FALSE)</f>
        <v>ZHW Bluebird</v>
      </c>
      <c r="E35" s="7">
        <v>209</v>
      </c>
      <c r="F35" s="2">
        <v>1036</v>
      </c>
      <c r="G35" s="22">
        <v>2</v>
      </c>
      <c r="H35" s="22">
        <v>4.9000000953674316</v>
      </c>
      <c r="I35" s="2">
        <v>47</v>
      </c>
      <c r="J35" s="2">
        <v>79</v>
      </c>
      <c r="K35" s="2">
        <v>66</v>
      </c>
      <c r="L35" s="25">
        <v>2.7000000476837158</v>
      </c>
      <c r="M35" s="25">
        <v>0.89999997615814209</v>
      </c>
      <c r="N35" s="25">
        <v>2.5999999046325684</v>
      </c>
      <c r="O35" s="25">
        <v>2.2000000476837158</v>
      </c>
      <c r="R35"/>
      <c r="S35"/>
      <c r="T35"/>
    </row>
    <row r="36" spans="1:20" x14ac:dyDescent="0.25">
      <c r="A36" s="7">
        <v>36</v>
      </c>
      <c r="B36" t="s">
        <v>132</v>
      </c>
      <c r="C36" t="str">
        <f>VLOOKUP($A36,$A$3:$D$73,3,FALSE)</f>
        <v>WEH Major Tom</v>
      </c>
      <c r="D36" t="str">
        <f>VLOOKUP($A36,$A$3:$D$73,4,FALSE)</f>
        <v>WEH 21320</v>
      </c>
      <c r="E36" s="7">
        <v>193</v>
      </c>
      <c r="F36" s="2">
        <v>1667</v>
      </c>
      <c r="G36" s="22">
        <v>0.80000001192092896</v>
      </c>
      <c r="H36" s="22">
        <v>2.5999999046325684</v>
      </c>
      <c r="I36" s="2">
        <v>58</v>
      </c>
      <c r="J36" s="2">
        <v>89</v>
      </c>
      <c r="K36" s="2">
        <v>76</v>
      </c>
      <c r="L36" s="25">
        <v>2.0999999046325684</v>
      </c>
      <c r="M36" s="25">
        <v>0.30000001192092896</v>
      </c>
      <c r="N36" s="25">
        <v>0.40000000596046448</v>
      </c>
      <c r="O36" s="25">
        <v>2.5</v>
      </c>
      <c r="R36"/>
      <c r="S36"/>
      <c r="T36"/>
    </row>
    <row r="37" spans="1:20" ht="15.75" thickBot="1" x14ac:dyDescent="0.3">
      <c r="A37" s="10">
        <v>38</v>
      </c>
      <c r="B37" s="9" t="s">
        <v>133</v>
      </c>
      <c r="C37" s="9" t="str">
        <f>VLOOKUP($A37,$A$3:$D$73,3,FALSE)</f>
        <v>Sainz P RDC</v>
      </c>
      <c r="D37" s="9" t="str">
        <f>VLOOKUP($A37,$A$3:$D$73,4,FALSE)</f>
        <v>Koepon Skat Classy 529 P RDC</v>
      </c>
      <c r="E37" s="10">
        <v>195</v>
      </c>
      <c r="F37" s="11">
        <v>815</v>
      </c>
      <c r="G37" s="29">
        <v>1.7000000476837158</v>
      </c>
      <c r="H37" s="29">
        <v>6.8000001907348633</v>
      </c>
      <c r="I37" s="11">
        <v>38</v>
      </c>
      <c r="J37" s="11">
        <v>82</v>
      </c>
      <c r="K37" s="11">
        <v>58</v>
      </c>
      <c r="L37" s="26">
        <v>2.5999999046325684</v>
      </c>
      <c r="M37" s="26">
        <v>1.6000000238418579</v>
      </c>
      <c r="N37" s="26">
        <v>1.7000000476837158</v>
      </c>
      <c r="O37" s="26">
        <v>1.5</v>
      </c>
      <c r="R37"/>
      <c r="S37"/>
      <c r="T37"/>
    </row>
    <row r="38" spans="1:20" x14ac:dyDescent="0.25">
      <c r="F38" s="2"/>
      <c r="I38" s="8"/>
      <c r="J38" s="8"/>
      <c r="K38" s="7"/>
      <c r="R38"/>
      <c r="S38"/>
      <c r="T38"/>
    </row>
    <row r="39" spans="1:20" ht="18" customHeight="1" x14ac:dyDescent="0.25">
      <c r="A39" s="1" t="s">
        <v>169</v>
      </c>
      <c r="B39" s="13"/>
      <c r="C39" s="13"/>
      <c r="D39" s="13"/>
      <c r="E39" s="31"/>
      <c r="F39" s="14"/>
      <c r="G39" s="15"/>
      <c r="H39" s="15"/>
      <c r="I39" s="14"/>
      <c r="J39" s="14"/>
      <c r="K39" s="14"/>
      <c r="L39" s="2"/>
      <c r="M39" s="2"/>
      <c r="N39" s="2"/>
      <c r="O39" s="2"/>
    </row>
    <row r="40" spans="1:20" ht="15" customHeight="1" thickBot="1" x14ac:dyDescent="0.3">
      <c r="A40" s="16" t="s">
        <v>115</v>
      </c>
      <c r="B40" s="17" t="s">
        <v>0</v>
      </c>
      <c r="C40" s="4" t="s">
        <v>1</v>
      </c>
      <c r="D40" s="4" t="s">
        <v>2</v>
      </c>
      <c r="E40" s="34" t="s">
        <v>163</v>
      </c>
      <c r="F40" s="18" t="s">
        <v>135</v>
      </c>
      <c r="G40" s="19" t="s">
        <v>136</v>
      </c>
      <c r="H40" s="19" t="s">
        <v>137</v>
      </c>
      <c r="I40" s="18" t="s">
        <v>138</v>
      </c>
      <c r="J40" s="18" t="s">
        <v>139</v>
      </c>
      <c r="K40" s="18" t="s">
        <v>164</v>
      </c>
      <c r="L40" s="3" t="s">
        <v>165</v>
      </c>
      <c r="M40" s="3" t="s">
        <v>166</v>
      </c>
      <c r="N40" s="3" t="s">
        <v>167</v>
      </c>
      <c r="O40" s="3" t="s">
        <v>178</v>
      </c>
      <c r="P40" s="3" t="s">
        <v>179</v>
      </c>
      <c r="Q40" s="3" t="s">
        <v>168</v>
      </c>
    </row>
    <row r="41" spans="1:20" x14ac:dyDescent="0.25">
      <c r="A41" s="7">
        <v>2</v>
      </c>
      <c r="B41" t="s">
        <v>176</v>
      </c>
      <c r="C41" t="s">
        <v>170</v>
      </c>
      <c r="D41" t="s">
        <v>171</v>
      </c>
      <c r="E41" s="7">
        <v>2810</v>
      </c>
      <c r="F41" s="2">
        <v>122</v>
      </c>
      <c r="G41" s="8">
        <v>0.01</v>
      </c>
      <c r="H41" s="8">
        <v>0.02</v>
      </c>
      <c r="I41" s="2">
        <v>8</v>
      </c>
      <c r="J41" s="2">
        <v>10</v>
      </c>
      <c r="K41" s="2">
        <v>70</v>
      </c>
      <c r="L41" s="23">
        <v>2.1</v>
      </c>
      <c r="M41" s="20">
        <v>2.97</v>
      </c>
      <c r="N41" s="23">
        <v>0.4</v>
      </c>
      <c r="O41" s="27">
        <v>1.65</v>
      </c>
      <c r="P41" s="27">
        <v>2.42</v>
      </c>
      <c r="Q41" s="27">
        <v>2.56</v>
      </c>
    </row>
    <row r="42" spans="1:20" x14ac:dyDescent="0.25">
      <c r="A42" s="7">
        <v>4</v>
      </c>
      <c r="B42" t="s">
        <v>148</v>
      </c>
      <c r="C42" t="s">
        <v>155</v>
      </c>
      <c r="D42" t="s">
        <v>172</v>
      </c>
      <c r="E42" s="7">
        <v>3331</v>
      </c>
      <c r="F42" s="2">
        <v>1660</v>
      </c>
      <c r="G42" s="8">
        <v>0.02</v>
      </c>
      <c r="H42" s="8">
        <v>0.02</v>
      </c>
      <c r="I42" s="2">
        <v>75</v>
      </c>
      <c r="J42" s="2">
        <v>61</v>
      </c>
      <c r="K42" s="2">
        <v>692</v>
      </c>
      <c r="L42" s="23">
        <v>3.5</v>
      </c>
      <c r="M42" s="20">
        <v>2.85</v>
      </c>
      <c r="N42" s="23">
        <v>-0.9</v>
      </c>
      <c r="O42" s="27">
        <v>1.38</v>
      </c>
      <c r="P42" s="27">
        <v>1.01</v>
      </c>
      <c r="Q42" s="27">
        <v>1.83</v>
      </c>
    </row>
    <row r="43" spans="1:20" x14ac:dyDescent="0.25">
      <c r="A43" s="7">
        <v>9</v>
      </c>
      <c r="B43" t="s">
        <v>120</v>
      </c>
      <c r="C43" t="s">
        <v>110</v>
      </c>
      <c r="D43" t="s">
        <v>111</v>
      </c>
      <c r="E43" s="7">
        <v>3324</v>
      </c>
      <c r="F43" s="2">
        <v>1103</v>
      </c>
      <c r="G43" s="8">
        <v>0.15</v>
      </c>
      <c r="H43" s="8">
        <v>0.06</v>
      </c>
      <c r="I43" s="2">
        <v>86</v>
      </c>
      <c r="J43" s="2">
        <v>53</v>
      </c>
      <c r="K43" s="2">
        <v>804</v>
      </c>
      <c r="L43" s="23">
        <v>4</v>
      </c>
      <c r="M43" s="20">
        <v>2.86</v>
      </c>
      <c r="N43" s="23">
        <v>-0.7</v>
      </c>
      <c r="O43" s="27">
        <v>1.53</v>
      </c>
      <c r="P43" s="27">
        <v>0.75</v>
      </c>
      <c r="Q43" s="27">
        <v>1.35</v>
      </c>
    </row>
    <row r="44" spans="1:20" x14ac:dyDescent="0.25">
      <c r="A44" s="7">
        <v>12</v>
      </c>
      <c r="B44" t="s">
        <v>149</v>
      </c>
      <c r="C44" t="s">
        <v>100</v>
      </c>
      <c r="D44" t="s">
        <v>157</v>
      </c>
      <c r="E44" s="7">
        <v>3247</v>
      </c>
      <c r="F44" s="2">
        <v>376</v>
      </c>
      <c r="G44" s="8">
        <v>0.22</v>
      </c>
      <c r="H44" s="8">
        <v>7.0000000000000007E-2</v>
      </c>
      <c r="I44" s="2">
        <v>73</v>
      </c>
      <c r="J44" s="2">
        <v>32</v>
      </c>
      <c r="K44" s="2">
        <v>617</v>
      </c>
      <c r="L44" s="23">
        <v>4</v>
      </c>
      <c r="M44" s="20">
        <v>2.78</v>
      </c>
      <c r="N44" s="23">
        <v>-0.2</v>
      </c>
      <c r="O44" s="27">
        <v>1.83</v>
      </c>
      <c r="P44" s="27">
        <v>1.57</v>
      </c>
      <c r="Q44" s="27">
        <v>1.89</v>
      </c>
    </row>
    <row r="45" spans="1:20" x14ac:dyDescent="0.25">
      <c r="A45" s="7">
        <v>14</v>
      </c>
      <c r="B45" t="s">
        <v>122</v>
      </c>
      <c r="C45" t="s">
        <v>73</v>
      </c>
      <c r="D45" t="s">
        <v>74</v>
      </c>
      <c r="E45" s="7">
        <v>3019</v>
      </c>
      <c r="F45" s="2">
        <v>565</v>
      </c>
      <c r="G45" s="8">
        <v>0.12</v>
      </c>
      <c r="H45" s="8">
        <v>0.02</v>
      </c>
      <c r="I45" s="2">
        <v>55</v>
      </c>
      <c r="J45" s="2">
        <v>25</v>
      </c>
      <c r="K45" s="2">
        <v>520</v>
      </c>
      <c r="L45" s="23">
        <v>3.9</v>
      </c>
      <c r="M45" s="20">
        <v>2.7</v>
      </c>
      <c r="N45" s="23">
        <v>-0.3</v>
      </c>
      <c r="O45" s="27">
        <v>0.68</v>
      </c>
      <c r="P45" s="27">
        <v>1.07</v>
      </c>
      <c r="Q45" s="27">
        <v>1.08</v>
      </c>
    </row>
    <row r="46" spans="1:20" x14ac:dyDescent="0.25">
      <c r="A46" s="7">
        <v>16</v>
      </c>
      <c r="B46" t="s">
        <v>123</v>
      </c>
      <c r="C46" t="s">
        <v>106</v>
      </c>
      <c r="D46" t="s">
        <v>107</v>
      </c>
      <c r="E46" s="7">
        <v>3335</v>
      </c>
      <c r="F46" s="2">
        <v>714</v>
      </c>
      <c r="G46" s="8">
        <v>0.23</v>
      </c>
      <c r="H46" s="8">
        <v>0.1</v>
      </c>
      <c r="I46" s="2">
        <v>91</v>
      </c>
      <c r="J46" s="2">
        <v>50</v>
      </c>
      <c r="K46" s="2">
        <v>815</v>
      </c>
      <c r="L46" s="23">
        <v>3.6</v>
      </c>
      <c r="M46" s="20">
        <v>2.88</v>
      </c>
      <c r="N46" s="23">
        <v>0.9</v>
      </c>
      <c r="O46" s="27">
        <v>0.71</v>
      </c>
      <c r="P46" s="27">
        <v>0.66</v>
      </c>
      <c r="Q46" s="27">
        <v>1.01</v>
      </c>
    </row>
    <row r="47" spans="1:20" x14ac:dyDescent="0.25">
      <c r="A47" s="7">
        <v>19</v>
      </c>
      <c r="B47" t="s">
        <v>125</v>
      </c>
      <c r="C47" t="s">
        <v>68</v>
      </c>
      <c r="D47" t="s">
        <v>69</v>
      </c>
      <c r="E47" s="7">
        <v>3057</v>
      </c>
      <c r="F47" s="2">
        <v>701</v>
      </c>
      <c r="G47" s="8">
        <v>0.05</v>
      </c>
      <c r="H47" s="8">
        <v>0.03</v>
      </c>
      <c r="I47" s="2">
        <v>43</v>
      </c>
      <c r="J47" s="2">
        <v>31</v>
      </c>
      <c r="K47" s="2">
        <v>524</v>
      </c>
      <c r="L47" s="23">
        <v>3.7</v>
      </c>
      <c r="M47" s="20">
        <v>2.86</v>
      </c>
      <c r="N47" s="23">
        <v>-0.1</v>
      </c>
      <c r="O47" s="27">
        <v>0.96</v>
      </c>
      <c r="P47" s="27">
        <v>1.01</v>
      </c>
      <c r="Q47" s="27">
        <v>1.02</v>
      </c>
    </row>
    <row r="48" spans="1:20" x14ac:dyDescent="0.25">
      <c r="A48" s="7">
        <v>23</v>
      </c>
      <c r="B48" t="s">
        <v>128</v>
      </c>
      <c r="C48" t="s">
        <v>24</v>
      </c>
      <c r="D48" t="s">
        <v>25</v>
      </c>
      <c r="E48" s="7">
        <v>3130</v>
      </c>
      <c r="F48" s="2">
        <v>1040</v>
      </c>
      <c r="G48" s="8">
        <v>0.06</v>
      </c>
      <c r="H48" s="8">
        <v>-0.01</v>
      </c>
      <c r="I48" s="2">
        <v>60</v>
      </c>
      <c r="J48" s="2">
        <v>31</v>
      </c>
      <c r="K48" s="2">
        <v>595</v>
      </c>
      <c r="L48" s="23">
        <v>3.5</v>
      </c>
      <c r="M48" s="20">
        <v>2.8</v>
      </c>
      <c r="N48" s="23">
        <v>1.2</v>
      </c>
      <c r="O48" s="27">
        <v>0.95</v>
      </c>
      <c r="P48" s="27">
        <v>0.7</v>
      </c>
      <c r="Q48" s="27">
        <v>1.26</v>
      </c>
    </row>
    <row r="49" spans="1:17" x14ac:dyDescent="0.25">
      <c r="A49" s="7">
        <v>24</v>
      </c>
      <c r="B49" t="s">
        <v>150</v>
      </c>
      <c r="C49" t="s">
        <v>106</v>
      </c>
      <c r="D49" t="s">
        <v>173</v>
      </c>
      <c r="E49" s="7">
        <v>3326</v>
      </c>
      <c r="F49" s="2">
        <v>1326</v>
      </c>
      <c r="G49" s="8">
        <v>0.15</v>
      </c>
      <c r="H49" s="8">
        <v>0</v>
      </c>
      <c r="I49" s="2">
        <v>95</v>
      </c>
      <c r="J49" s="2">
        <v>43</v>
      </c>
      <c r="K49" s="2">
        <v>924</v>
      </c>
      <c r="L49" s="23">
        <v>4.2</v>
      </c>
      <c r="M49" s="20">
        <v>2.81</v>
      </c>
      <c r="N49" s="23">
        <v>1.1000000000000001</v>
      </c>
      <c r="O49" s="27">
        <v>0.92</v>
      </c>
      <c r="P49" s="27">
        <v>0.36</v>
      </c>
      <c r="Q49" s="27">
        <v>0.66</v>
      </c>
    </row>
    <row r="50" spans="1:17" x14ac:dyDescent="0.25">
      <c r="A50" s="7">
        <v>28</v>
      </c>
      <c r="B50" t="s">
        <v>130</v>
      </c>
      <c r="C50" t="s">
        <v>100</v>
      </c>
      <c r="D50" t="s">
        <v>101</v>
      </c>
      <c r="E50" s="7">
        <v>3337</v>
      </c>
      <c r="F50" s="2">
        <v>1558</v>
      </c>
      <c r="G50" s="8">
        <v>0.09</v>
      </c>
      <c r="H50" s="8">
        <v>0.02</v>
      </c>
      <c r="I50" s="2">
        <v>90</v>
      </c>
      <c r="J50" s="2">
        <v>56</v>
      </c>
      <c r="K50" s="2">
        <v>932</v>
      </c>
      <c r="L50" s="23">
        <v>5.6</v>
      </c>
      <c r="M50" s="20">
        <v>2.79</v>
      </c>
      <c r="N50" s="23">
        <v>-0.4</v>
      </c>
      <c r="O50" s="27">
        <v>0.23</v>
      </c>
      <c r="P50" s="27">
        <v>0.44</v>
      </c>
      <c r="Q50" s="27">
        <v>0.6</v>
      </c>
    </row>
    <row r="51" spans="1:17" ht="15.75" thickBot="1" x14ac:dyDescent="0.3">
      <c r="A51" s="10">
        <v>32</v>
      </c>
      <c r="B51" s="9" t="s">
        <v>177</v>
      </c>
      <c r="C51" s="9" t="s">
        <v>174</v>
      </c>
      <c r="D51" s="9" t="s">
        <v>175</v>
      </c>
      <c r="E51" s="10">
        <v>3221</v>
      </c>
      <c r="F51" s="11">
        <v>417</v>
      </c>
      <c r="G51" s="12">
        <v>0.3</v>
      </c>
      <c r="H51" s="12">
        <v>0.09</v>
      </c>
      <c r="I51" s="11">
        <v>97</v>
      </c>
      <c r="J51" s="11">
        <v>39</v>
      </c>
      <c r="K51" s="11">
        <v>713</v>
      </c>
      <c r="L51" s="24">
        <v>2.5</v>
      </c>
      <c r="M51" s="21">
        <v>2.96</v>
      </c>
      <c r="N51" s="24">
        <v>-1.2</v>
      </c>
      <c r="O51" s="28">
        <v>0.92</v>
      </c>
      <c r="P51" s="28">
        <v>0.73</v>
      </c>
      <c r="Q51" s="28">
        <v>1.55</v>
      </c>
    </row>
    <row r="53" spans="1:17" x14ac:dyDescent="0.25">
      <c r="A53" s="1" t="s">
        <v>147</v>
      </c>
    </row>
    <row r="54" spans="1:17" ht="15" customHeight="1" thickBot="1" x14ac:dyDescent="0.3">
      <c r="A54" s="3" t="s">
        <v>115</v>
      </c>
      <c r="B54" s="4" t="s">
        <v>0</v>
      </c>
      <c r="C54" s="4" t="s">
        <v>1</v>
      </c>
      <c r="D54" s="4" t="s">
        <v>2</v>
      </c>
      <c r="E54" s="3" t="s">
        <v>134</v>
      </c>
      <c r="F54" s="5" t="s">
        <v>158</v>
      </c>
      <c r="G54" s="5" t="s">
        <v>159</v>
      </c>
      <c r="H54" s="5" t="s">
        <v>160</v>
      </c>
      <c r="I54" s="5" t="s">
        <v>161</v>
      </c>
      <c r="J54" s="5" t="s">
        <v>162</v>
      </c>
      <c r="K54" s="5" t="s">
        <v>140</v>
      </c>
      <c r="L54" s="3" t="s">
        <v>141</v>
      </c>
      <c r="M54" s="3" t="s">
        <v>142</v>
      </c>
      <c r="N54" s="3" t="s">
        <v>143</v>
      </c>
      <c r="O54" s="3" t="s">
        <v>144</v>
      </c>
      <c r="P54" s="3" t="s">
        <v>145</v>
      </c>
    </row>
    <row r="55" spans="1:17" x14ac:dyDescent="0.25">
      <c r="A55" s="7">
        <v>1</v>
      </c>
      <c r="B55" t="s">
        <v>118</v>
      </c>
      <c r="C55" t="s">
        <v>80</v>
      </c>
      <c r="D55" t="s">
        <v>81</v>
      </c>
      <c r="E55" s="35" t="s">
        <v>195</v>
      </c>
      <c r="F55">
        <v>1648.46</v>
      </c>
      <c r="G55" s="8">
        <v>-0.04</v>
      </c>
      <c r="H55" s="8">
        <v>-0.04</v>
      </c>
      <c r="I55" s="14">
        <v>66.08</v>
      </c>
      <c r="J55" s="14">
        <v>53.99</v>
      </c>
      <c r="K55" s="2">
        <v>430.4</v>
      </c>
      <c r="L55" s="7">
        <v>501.09</v>
      </c>
      <c r="M55">
        <v>102.92</v>
      </c>
      <c r="N55" s="7">
        <v>103.45</v>
      </c>
      <c r="O55" s="7">
        <v>100.31</v>
      </c>
      <c r="P55" s="7" t="s">
        <v>12</v>
      </c>
    </row>
    <row r="56" spans="1:17" x14ac:dyDescent="0.25">
      <c r="A56" s="7">
        <v>4</v>
      </c>
      <c r="B56" t="s">
        <v>148</v>
      </c>
      <c r="C56" t="s">
        <v>155</v>
      </c>
      <c r="D56" t="s">
        <v>151</v>
      </c>
      <c r="E56" s="36">
        <v>295</v>
      </c>
      <c r="F56">
        <v>2213</v>
      </c>
      <c r="G56" s="8">
        <v>-0.06</v>
      </c>
      <c r="H56" s="8">
        <v>-0.02</v>
      </c>
      <c r="I56" s="2">
        <v>89</v>
      </c>
      <c r="J56" s="2">
        <v>76</v>
      </c>
      <c r="K56" s="2">
        <v>594</v>
      </c>
      <c r="L56" s="7">
        <v>469</v>
      </c>
      <c r="M56">
        <v>100</v>
      </c>
      <c r="N56" s="7">
        <v>103</v>
      </c>
      <c r="O56" s="7">
        <v>105</v>
      </c>
      <c r="P56" s="7" t="s">
        <v>12</v>
      </c>
    </row>
    <row r="57" spans="1:17" x14ac:dyDescent="0.25">
      <c r="A57" s="7">
        <v>7</v>
      </c>
      <c r="B57" t="s">
        <v>119</v>
      </c>
      <c r="C57" t="s">
        <v>38</v>
      </c>
      <c r="D57" t="s">
        <v>156</v>
      </c>
      <c r="E57" s="36">
        <v>330</v>
      </c>
      <c r="F57">
        <v>1576</v>
      </c>
      <c r="G57" s="8">
        <v>0.46</v>
      </c>
      <c r="H57" s="8">
        <v>0.22</v>
      </c>
      <c r="I57" s="2">
        <v>115</v>
      </c>
      <c r="J57" s="2">
        <v>78</v>
      </c>
      <c r="K57" s="2">
        <v>680</v>
      </c>
      <c r="L57" s="7">
        <v>413</v>
      </c>
      <c r="M57">
        <v>103</v>
      </c>
      <c r="N57" s="7">
        <v>107</v>
      </c>
      <c r="O57" s="7">
        <v>100</v>
      </c>
      <c r="P57" s="7" t="s">
        <v>12</v>
      </c>
    </row>
    <row r="58" spans="1:17" x14ac:dyDescent="0.25">
      <c r="A58" s="7">
        <v>9</v>
      </c>
      <c r="B58" t="s">
        <v>120</v>
      </c>
      <c r="C58" t="s">
        <v>110</v>
      </c>
      <c r="D58" t="s">
        <v>152</v>
      </c>
      <c r="E58" s="36">
        <v>379</v>
      </c>
      <c r="F58">
        <v>1907</v>
      </c>
      <c r="G58" s="8">
        <v>0.3</v>
      </c>
      <c r="H58" s="8">
        <v>0.04</v>
      </c>
      <c r="I58" s="2">
        <v>114</v>
      </c>
      <c r="J58" s="2">
        <v>71</v>
      </c>
      <c r="K58" s="2">
        <v>647</v>
      </c>
      <c r="L58" s="7">
        <v>608</v>
      </c>
      <c r="M58">
        <v>102</v>
      </c>
      <c r="N58" s="7">
        <v>108</v>
      </c>
      <c r="O58" s="7">
        <v>102</v>
      </c>
      <c r="P58" s="7" t="s">
        <v>12</v>
      </c>
    </row>
    <row r="59" spans="1:17" x14ac:dyDescent="0.25">
      <c r="A59" s="7">
        <v>11</v>
      </c>
      <c r="B59" t="s">
        <v>121</v>
      </c>
      <c r="C59" t="s">
        <v>13</v>
      </c>
      <c r="D59" t="s">
        <v>14</v>
      </c>
      <c r="E59" s="35" t="s">
        <v>202</v>
      </c>
      <c r="F59">
        <v>3341.88</v>
      </c>
      <c r="G59" s="8">
        <v>-0.24</v>
      </c>
      <c r="H59" s="8">
        <v>-0.17</v>
      </c>
      <c r="I59" s="14">
        <v>112.9</v>
      </c>
      <c r="J59" s="14">
        <v>95.22</v>
      </c>
      <c r="K59" s="2">
        <v>748.15</v>
      </c>
      <c r="L59" s="7">
        <v>830.93</v>
      </c>
      <c r="M59">
        <v>103.84</v>
      </c>
      <c r="N59" s="7">
        <v>101.75</v>
      </c>
      <c r="O59" s="7">
        <v>108.84</v>
      </c>
      <c r="P59" s="7" t="s">
        <v>12</v>
      </c>
    </row>
    <row r="60" spans="1:17" x14ac:dyDescent="0.25">
      <c r="A60" s="7">
        <v>12</v>
      </c>
      <c r="B60" t="s">
        <v>149</v>
      </c>
      <c r="C60" t="s">
        <v>100</v>
      </c>
      <c r="D60" t="s">
        <v>157</v>
      </c>
      <c r="E60" s="36">
        <v>281</v>
      </c>
      <c r="F60">
        <v>383</v>
      </c>
      <c r="G60" s="8">
        <v>0.67</v>
      </c>
      <c r="H60" s="8">
        <v>0.12</v>
      </c>
      <c r="I60" s="2">
        <v>82</v>
      </c>
      <c r="J60" s="2">
        <v>25</v>
      </c>
      <c r="K60" s="2">
        <v>354</v>
      </c>
      <c r="L60" s="7">
        <v>520</v>
      </c>
      <c r="M60">
        <v>104</v>
      </c>
      <c r="N60" s="7">
        <v>110</v>
      </c>
      <c r="O60" s="7">
        <v>106</v>
      </c>
      <c r="P60" s="7" t="s">
        <v>12</v>
      </c>
    </row>
    <row r="61" spans="1:17" x14ac:dyDescent="0.25">
      <c r="A61" s="7">
        <v>14</v>
      </c>
      <c r="B61" t="s">
        <v>122</v>
      </c>
      <c r="C61" t="str">
        <f>VLOOKUP($A61,A5:D52,3,FALSE)</f>
        <v>Sainz P RDC</v>
      </c>
      <c r="D61" t="str">
        <f>VLOOKUP($A61,A5:D52,4,FALSE)</f>
        <v>Marianne P Red</v>
      </c>
      <c r="E61" s="35" t="s">
        <v>198</v>
      </c>
      <c r="F61">
        <v>1790.28</v>
      </c>
      <c r="G61" s="8">
        <v>0.33</v>
      </c>
      <c r="H61" s="8">
        <v>-0.08</v>
      </c>
      <c r="I61" s="14">
        <v>114.47</v>
      </c>
      <c r="J61" s="14">
        <v>53.39</v>
      </c>
      <c r="K61" s="2">
        <v>572.99</v>
      </c>
      <c r="L61" s="7">
        <v>755.69</v>
      </c>
      <c r="M61">
        <v>108.48</v>
      </c>
      <c r="N61" s="7">
        <v>102.83</v>
      </c>
      <c r="O61" s="7">
        <v>101.96</v>
      </c>
      <c r="P61" s="7" t="s">
        <v>12</v>
      </c>
    </row>
    <row r="62" spans="1:17" x14ac:dyDescent="0.25">
      <c r="A62" s="7">
        <v>16</v>
      </c>
      <c r="B62" t="s">
        <v>123</v>
      </c>
      <c r="C62" t="s">
        <v>106</v>
      </c>
      <c r="D62" t="s">
        <v>153</v>
      </c>
      <c r="E62" s="36">
        <v>292</v>
      </c>
      <c r="F62">
        <v>1005</v>
      </c>
      <c r="G62" s="8">
        <v>0.53</v>
      </c>
      <c r="H62" s="8">
        <v>0.22</v>
      </c>
      <c r="I62" s="2">
        <v>97</v>
      </c>
      <c r="J62" s="2">
        <v>58</v>
      </c>
      <c r="K62" s="2">
        <v>540</v>
      </c>
      <c r="L62" s="7">
        <v>425</v>
      </c>
      <c r="M62">
        <v>100</v>
      </c>
      <c r="N62" s="7">
        <v>107</v>
      </c>
      <c r="O62" s="7">
        <v>102</v>
      </c>
      <c r="P62" s="7" t="s">
        <v>12</v>
      </c>
    </row>
    <row r="63" spans="1:17" x14ac:dyDescent="0.25">
      <c r="A63" s="7">
        <v>17</v>
      </c>
      <c r="B63" t="s">
        <v>124</v>
      </c>
      <c r="C63" t="str">
        <f>VLOOKUP($A63,A7:D52,3,FALSE)</f>
        <v>THI Rock PP</v>
      </c>
      <c r="D63" t="str">
        <f>VLOOKUP($A63,A7:D52,4,FALSE)</f>
        <v>HLB 3STAR OH Rosella P RDC</v>
      </c>
      <c r="E63" s="35" t="s">
        <v>192</v>
      </c>
      <c r="F63">
        <v>2191.87</v>
      </c>
      <c r="G63" s="8">
        <v>0.2</v>
      </c>
      <c r="H63" s="8">
        <v>0.03</v>
      </c>
      <c r="I63" s="14">
        <v>119.95</v>
      </c>
      <c r="J63" s="14">
        <v>82.23</v>
      </c>
      <c r="K63" s="2">
        <v>713.44</v>
      </c>
      <c r="L63" s="7">
        <v>859.02</v>
      </c>
      <c r="M63">
        <v>104.57</v>
      </c>
      <c r="N63" s="7">
        <v>102.4</v>
      </c>
      <c r="O63" s="7">
        <v>101.55</v>
      </c>
      <c r="P63" s="7" t="s">
        <v>31</v>
      </c>
    </row>
    <row r="64" spans="1:17" x14ac:dyDescent="0.25">
      <c r="A64" s="7">
        <v>19</v>
      </c>
      <c r="B64" t="s">
        <v>125</v>
      </c>
      <c r="C64" t="s">
        <v>68</v>
      </c>
      <c r="D64" t="s">
        <v>69</v>
      </c>
      <c r="E64" s="35" t="s">
        <v>203</v>
      </c>
      <c r="F64">
        <v>1607.6</v>
      </c>
      <c r="G64" s="8">
        <v>0.06</v>
      </c>
      <c r="H64" s="8">
        <v>-0.06</v>
      </c>
      <c r="I64" s="14">
        <v>75.819999999999993</v>
      </c>
      <c r="J64" s="14">
        <v>50.35</v>
      </c>
      <c r="K64" s="2">
        <v>443.96</v>
      </c>
      <c r="L64" s="7">
        <v>632.41999999999996</v>
      </c>
      <c r="M64">
        <v>107.89</v>
      </c>
      <c r="N64" s="7">
        <v>106.53</v>
      </c>
      <c r="O64" s="7">
        <v>106.13</v>
      </c>
      <c r="P64" s="7" t="s">
        <v>12</v>
      </c>
    </row>
    <row r="65" spans="1:16" x14ac:dyDescent="0.25">
      <c r="A65" s="7">
        <v>20</v>
      </c>
      <c r="B65" t="s">
        <v>126</v>
      </c>
      <c r="C65" t="str">
        <f>VLOOKUP($A65,A9:D54,3,FALSE)</f>
        <v>THI Rock PP</v>
      </c>
      <c r="D65" t="str">
        <f>VLOOKUP($A65,A9:D54,4,FALSE)</f>
        <v>HWH 3STAR Phantasie P Red</v>
      </c>
      <c r="E65" s="35" t="s">
        <v>196</v>
      </c>
      <c r="F65">
        <v>2319.1999999999998</v>
      </c>
      <c r="G65" s="8">
        <v>-0.09</v>
      </c>
      <c r="H65" s="8">
        <v>-0.09</v>
      </c>
      <c r="I65" s="14">
        <v>93.86</v>
      </c>
      <c r="J65" s="14">
        <v>73.849999999999994</v>
      </c>
      <c r="K65" s="2">
        <v>599.14</v>
      </c>
      <c r="L65" s="7">
        <v>749.4</v>
      </c>
      <c r="M65">
        <v>107.65</v>
      </c>
      <c r="N65" s="7">
        <v>102.45</v>
      </c>
      <c r="O65" s="7">
        <v>105.3</v>
      </c>
      <c r="P65" s="7" t="s">
        <v>31</v>
      </c>
    </row>
    <row r="66" spans="1:16" x14ac:dyDescent="0.25">
      <c r="A66" s="7">
        <v>22</v>
      </c>
      <c r="B66" t="s">
        <v>127</v>
      </c>
      <c r="C66" t="s">
        <v>54</v>
      </c>
      <c r="D66" t="s">
        <v>55</v>
      </c>
      <c r="E66" s="35" t="s">
        <v>201</v>
      </c>
      <c r="F66">
        <v>2246.1999999999998</v>
      </c>
      <c r="G66" s="8">
        <v>-0.49</v>
      </c>
      <c r="H66" s="8">
        <v>-0.23</v>
      </c>
      <c r="I66" s="14">
        <v>46.79</v>
      </c>
      <c r="J66" s="14">
        <v>55.69</v>
      </c>
      <c r="K66" s="2">
        <v>379.84</v>
      </c>
      <c r="L66" s="7">
        <v>1049.3</v>
      </c>
      <c r="M66">
        <v>111.02</v>
      </c>
      <c r="N66" s="7">
        <v>109.73</v>
      </c>
      <c r="O66" s="7">
        <v>102.59</v>
      </c>
      <c r="P66" s="7" t="s">
        <v>31</v>
      </c>
    </row>
    <row r="67" spans="1:16" x14ac:dyDescent="0.25">
      <c r="A67" s="7">
        <v>23</v>
      </c>
      <c r="B67" t="s">
        <v>128</v>
      </c>
      <c r="C67" t="str">
        <f>VLOOKUP($A67,A11:D56,3,FALSE)</f>
        <v>Real Syn</v>
      </c>
      <c r="D67" t="str">
        <f>VLOOKUP($A67,A11:D56,4,FALSE)</f>
        <v>WEH Ballade</v>
      </c>
      <c r="E67" s="35" t="s">
        <v>197</v>
      </c>
      <c r="F67">
        <v>1939.37</v>
      </c>
      <c r="G67" s="8">
        <v>0.1</v>
      </c>
      <c r="H67" s="8">
        <v>-0.19</v>
      </c>
      <c r="I67" s="14">
        <v>94.79</v>
      </c>
      <c r="J67" s="14">
        <v>46.35</v>
      </c>
      <c r="K67" s="2">
        <v>483.67</v>
      </c>
      <c r="L67" s="7">
        <v>735.95</v>
      </c>
      <c r="M67">
        <v>104.1</v>
      </c>
      <c r="N67" s="7">
        <v>106.59</v>
      </c>
      <c r="O67" s="7">
        <v>103.95</v>
      </c>
      <c r="P67" s="7" t="s">
        <v>12</v>
      </c>
    </row>
    <row r="68" spans="1:16" x14ac:dyDescent="0.25">
      <c r="A68" s="7">
        <v>24</v>
      </c>
      <c r="B68" t="s">
        <v>150</v>
      </c>
      <c r="C68" t="s">
        <v>106</v>
      </c>
      <c r="D68" t="s">
        <v>154</v>
      </c>
      <c r="E68" s="36">
        <v>241</v>
      </c>
      <c r="F68">
        <v>1623</v>
      </c>
      <c r="G68" s="8">
        <v>0.14000000000000001</v>
      </c>
      <c r="H68" s="8">
        <v>-0.22</v>
      </c>
      <c r="I68" s="2">
        <v>84</v>
      </c>
      <c r="J68" s="2">
        <v>34</v>
      </c>
      <c r="K68" s="2">
        <v>398</v>
      </c>
      <c r="L68" s="7">
        <v>464</v>
      </c>
      <c r="M68">
        <v>102</v>
      </c>
      <c r="N68" s="7">
        <v>105</v>
      </c>
      <c r="O68" s="7">
        <v>96</v>
      </c>
      <c r="P68" s="7" t="s">
        <v>12</v>
      </c>
    </row>
    <row r="69" spans="1:16" x14ac:dyDescent="0.25">
      <c r="A69" s="7">
        <v>26</v>
      </c>
      <c r="B69" t="s">
        <v>191</v>
      </c>
      <c r="C69" t="str">
        <f>VLOOKUP($A69,A14:D59,3,FALSE)</f>
        <v>Sainz P RDC</v>
      </c>
      <c r="D69" t="str">
        <f>VLOOKUP($A69,A14:D59,4,FALSE)</f>
        <v>SfH Rabiosa Red</v>
      </c>
      <c r="E69" s="35" t="s">
        <v>199</v>
      </c>
      <c r="F69">
        <v>1852.41</v>
      </c>
      <c r="G69" s="8">
        <v>-0.06</v>
      </c>
      <c r="H69" s="8">
        <v>-0.03</v>
      </c>
      <c r="I69" s="14">
        <v>73.14</v>
      </c>
      <c r="J69" s="14">
        <v>62.14</v>
      </c>
      <c r="K69" s="2">
        <v>486.62</v>
      </c>
      <c r="L69" s="7">
        <v>413.35</v>
      </c>
      <c r="M69">
        <v>109.66</v>
      </c>
      <c r="N69" s="7">
        <v>103.7</v>
      </c>
      <c r="O69" s="7">
        <v>102.43</v>
      </c>
      <c r="P69" s="7" t="s">
        <v>12</v>
      </c>
    </row>
    <row r="70" spans="1:16" x14ac:dyDescent="0.25">
      <c r="A70" s="7">
        <v>28</v>
      </c>
      <c r="B70" t="s">
        <v>130</v>
      </c>
      <c r="C70" t="s">
        <v>100</v>
      </c>
      <c r="D70" t="s">
        <v>101</v>
      </c>
      <c r="E70" s="35" t="s">
        <v>193</v>
      </c>
      <c r="F70">
        <v>2512.64</v>
      </c>
      <c r="G70" s="8">
        <v>0.11</v>
      </c>
      <c r="H70" s="8">
        <v>-0.11</v>
      </c>
      <c r="I70" s="14">
        <v>122.06</v>
      </c>
      <c r="J70" s="14">
        <v>74.81</v>
      </c>
      <c r="K70" s="2">
        <v>687.86</v>
      </c>
      <c r="L70" s="7">
        <v>1160.98</v>
      </c>
      <c r="M70">
        <v>103.2</v>
      </c>
      <c r="N70" s="7">
        <v>104.51</v>
      </c>
      <c r="O70" s="7">
        <v>102.41</v>
      </c>
      <c r="P70" s="7" t="s">
        <v>12</v>
      </c>
    </row>
    <row r="71" spans="1:16" x14ac:dyDescent="0.25">
      <c r="A71" s="7">
        <v>30</v>
      </c>
      <c r="B71" t="s">
        <v>131</v>
      </c>
      <c r="C71" t="str">
        <f>VLOOKUP($A71,A16:D61,3,FALSE)</f>
        <v>Alster</v>
      </c>
      <c r="D71" t="str">
        <f>VLOOKUP($A71,A16:D61,4,FALSE)</f>
        <v>ZHW Bluebird</v>
      </c>
      <c r="E71" s="35" t="s">
        <v>200</v>
      </c>
      <c r="F71">
        <v>969</v>
      </c>
      <c r="G71" s="8">
        <v>0.25</v>
      </c>
      <c r="H71" s="8">
        <v>7.0000000000000007E-2</v>
      </c>
      <c r="I71" s="14">
        <v>68.23</v>
      </c>
      <c r="J71" s="14">
        <v>41.69</v>
      </c>
      <c r="K71" s="2">
        <v>383.96</v>
      </c>
      <c r="L71" s="7">
        <v>434.03</v>
      </c>
      <c r="M71">
        <v>105</v>
      </c>
      <c r="N71" s="7">
        <v>106.69</v>
      </c>
      <c r="O71" s="7">
        <v>106.82</v>
      </c>
      <c r="P71" s="7" t="s">
        <v>12</v>
      </c>
    </row>
    <row r="72" spans="1:16" x14ac:dyDescent="0.25">
      <c r="A72" s="7">
        <v>36</v>
      </c>
      <c r="B72" t="s">
        <v>132</v>
      </c>
      <c r="C72" t="str">
        <f>VLOOKUP($A72,A17:D62,3,FALSE)</f>
        <v>WEH Major Tom</v>
      </c>
      <c r="D72" t="str">
        <f>VLOOKUP($A72,A17:D62,4,FALSE)</f>
        <v>WEH 21320</v>
      </c>
      <c r="E72" s="35" t="s">
        <v>194</v>
      </c>
      <c r="F72">
        <v>2624.15</v>
      </c>
      <c r="G72" s="8">
        <v>-0.11</v>
      </c>
      <c r="H72" s="8">
        <v>-0.14000000000000001</v>
      </c>
      <c r="I72" s="14">
        <v>99.8</v>
      </c>
      <c r="J72" s="14">
        <v>75.16</v>
      </c>
      <c r="K72" s="2">
        <v>622.59</v>
      </c>
      <c r="L72" s="7">
        <v>760.01</v>
      </c>
      <c r="M72">
        <v>101.95</v>
      </c>
      <c r="N72" s="7">
        <v>100.52</v>
      </c>
      <c r="O72" s="7">
        <v>105.08</v>
      </c>
      <c r="P72" s="7" t="s">
        <v>12</v>
      </c>
    </row>
    <row r="73" spans="1:16" ht="15.75" thickBot="1" x14ac:dyDescent="0.3">
      <c r="A73" s="10">
        <v>38</v>
      </c>
      <c r="B73" s="9" t="s">
        <v>133</v>
      </c>
      <c r="C73" s="9" t="s">
        <v>73</v>
      </c>
      <c r="D73" s="9" t="s">
        <v>91</v>
      </c>
      <c r="E73" s="37">
        <v>336</v>
      </c>
      <c r="F73" s="9">
        <v>1464</v>
      </c>
      <c r="G73" s="12">
        <v>0.28000000000000003</v>
      </c>
      <c r="H73" s="12">
        <v>0.03</v>
      </c>
      <c r="I73" s="11">
        <v>92</v>
      </c>
      <c r="J73" s="11">
        <v>55</v>
      </c>
      <c r="K73" s="11">
        <v>513</v>
      </c>
      <c r="L73" s="10">
        <v>672</v>
      </c>
      <c r="M73" s="9">
        <v>106</v>
      </c>
      <c r="N73" s="10">
        <v>105</v>
      </c>
      <c r="O73" s="10">
        <v>102</v>
      </c>
      <c r="P73" s="10" t="s">
        <v>12</v>
      </c>
    </row>
    <row r="74" spans="1:16" x14ac:dyDescent="0.25">
      <c r="E74" s="32" t="s">
        <v>204</v>
      </c>
      <c r="F74"/>
      <c r="G74" s="8"/>
      <c r="H74" s="8"/>
      <c r="M74"/>
    </row>
    <row r="78" spans="1:16" x14ac:dyDescent="0.25">
      <c r="A78" s="1" t="s">
        <v>216</v>
      </c>
    </row>
    <row r="79" spans="1:16" ht="15.75" thickBot="1" x14ac:dyDescent="0.3">
      <c r="A79" s="3" t="s">
        <v>115</v>
      </c>
      <c r="B79" s="4" t="s">
        <v>0</v>
      </c>
      <c r="C79" s="4" t="s">
        <v>1</v>
      </c>
      <c r="D79" s="4" t="s">
        <v>2</v>
      </c>
      <c r="E79" s="33" t="s">
        <v>212</v>
      </c>
      <c r="F79" s="18" t="s">
        <v>217</v>
      </c>
      <c r="G79" s="19" t="s">
        <v>218</v>
      </c>
      <c r="H79" s="19" t="s">
        <v>137</v>
      </c>
      <c r="I79" s="18" t="s">
        <v>219</v>
      </c>
      <c r="J79" s="18" t="s">
        <v>139</v>
      </c>
      <c r="K79" s="18" t="s">
        <v>213</v>
      </c>
      <c r="L79" s="34" t="s">
        <v>214</v>
      </c>
      <c r="M79" s="34" t="s">
        <v>187</v>
      </c>
      <c r="N79" s="34" t="s">
        <v>188</v>
      </c>
      <c r="O79" s="18" t="s">
        <v>215</v>
      </c>
    </row>
    <row r="80" spans="1:16" ht="15.4" customHeight="1" x14ac:dyDescent="0.25">
      <c r="A80" s="7">
        <v>1</v>
      </c>
      <c r="B80" t="s">
        <v>118</v>
      </c>
      <c r="C80" t="str">
        <f t="shared" ref="C80:C91" si="0">VLOOKUP($A80,A:C,3,FALSE)</f>
        <v>HMO Nextlevel</v>
      </c>
      <c r="D80" t="str">
        <f t="shared" ref="D80:D91" si="1">VLOOKUP($A80,A:D,4,FALSE)</f>
        <v>WEH Namika</v>
      </c>
      <c r="E80" s="7">
        <v>4648</v>
      </c>
      <c r="F80" s="2">
        <v>1000</v>
      </c>
      <c r="G80" s="8">
        <v>0.20630000000000001</v>
      </c>
      <c r="H80" s="8">
        <v>0.13780000000000001</v>
      </c>
      <c r="I80" s="2">
        <v>58</v>
      </c>
      <c r="J80" s="2">
        <v>50</v>
      </c>
      <c r="K80" s="2">
        <v>779</v>
      </c>
      <c r="L80" s="7">
        <v>112</v>
      </c>
      <c r="M80" s="7">
        <v>104</v>
      </c>
      <c r="N80" s="7">
        <v>103</v>
      </c>
      <c r="O80" s="8">
        <v>0.68</v>
      </c>
    </row>
    <row r="81" spans="1:15" ht="15.4" customHeight="1" x14ac:dyDescent="0.25">
      <c r="A81" s="7">
        <v>4</v>
      </c>
      <c r="B81" t="s">
        <v>148</v>
      </c>
      <c r="C81" t="str">
        <f t="shared" si="0"/>
        <v>Beyond Hi-Five</v>
      </c>
      <c r="D81" t="str">
        <f t="shared" si="1"/>
        <v>GEN Arjuna</v>
      </c>
      <c r="E81" s="7">
        <v>4921</v>
      </c>
      <c r="F81" s="2">
        <v>1523</v>
      </c>
      <c r="G81" s="8">
        <v>0.16839999999999999</v>
      </c>
      <c r="H81" s="8">
        <v>0.1216</v>
      </c>
      <c r="I81" s="2">
        <v>79</v>
      </c>
      <c r="J81" s="2">
        <v>68</v>
      </c>
      <c r="K81" s="2">
        <v>845</v>
      </c>
      <c r="L81" s="7">
        <v>107</v>
      </c>
      <c r="M81" s="7">
        <v>105</v>
      </c>
      <c r="N81" s="7">
        <v>103</v>
      </c>
      <c r="O81" s="8">
        <v>1</v>
      </c>
    </row>
    <row r="82" spans="1:15" ht="15.4" customHeight="1" x14ac:dyDescent="0.25">
      <c r="A82" s="7">
        <v>7</v>
      </c>
      <c r="B82" t="s">
        <v>119</v>
      </c>
      <c r="C82" t="str">
        <f t="shared" si="0"/>
        <v>HM Pirelli</v>
      </c>
      <c r="D82" t="str">
        <f t="shared" si="1"/>
        <v>De Oosterhof 3STAR Marlien</v>
      </c>
      <c r="E82" s="7">
        <v>4745</v>
      </c>
      <c r="F82" s="2">
        <v>1084</v>
      </c>
      <c r="G82" s="8">
        <v>0.3594</v>
      </c>
      <c r="H82" s="8">
        <v>0.20780000000000001</v>
      </c>
      <c r="I82" s="2">
        <v>80</v>
      </c>
      <c r="J82" s="2">
        <v>59</v>
      </c>
      <c r="K82" s="2">
        <v>809</v>
      </c>
      <c r="L82" s="7">
        <v>110</v>
      </c>
      <c r="M82" s="7">
        <v>104</v>
      </c>
      <c r="N82" s="7">
        <v>102</v>
      </c>
      <c r="O82" s="8">
        <v>0.65</v>
      </c>
    </row>
    <row r="83" spans="1:15" ht="15.4" customHeight="1" x14ac:dyDescent="0.25">
      <c r="A83" s="7">
        <v>11</v>
      </c>
      <c r="B83" t="s">
        <v>121</v>
      </c>
      <c r="C83" t="str">
        <f t="shared" si="0"/>
        <v>WEH Major Tom</v>
      </c>
      <c r="D83" t="str">
        <f t="shared" si="1"/>
        <v>HZK Evita</v>
      </c>
      <c r="E83" s="7">
        <v>4650</v>
      </c>
      <c r="F83" s="2">
        <v>2149</v>
      </c>
      <c r="G83" s="8">
        <v>-7.1400000000000005E-2</v>
      </c>
      <c r="H83" s="8">
        <v>-0.03</v>
      </c>
      <c r="I83" s="2">
        <v>61</v>
      </c>
      <c r="J83" s="2">
        <v>65</v>
      </c>
      <c r="K83" s="2">
        <v>832</v>
      </c>
      <c r="L83" s="7">
        <v>108</v>
      </c>
      <c r="M83" s="7">
        <v>105</v>
      </c>
      <c r="N83" s="7">
        <v>101</v>
      </c>
      <c r="O83" s="8">
        <v>0.38</v>
      </c>
    </row>
    <row r="84" spans="1:15" ht="15.4" customHeight="1" x14ac:dyDescent="0.25">
      <c r="A84" s="7">
        <v>17</v>
      </c>
      <c r="B84" t="s">
        <v>124</v>
      </c>
      <c r="C84" t="str">
        <f t="shared" si="0"/>
        <v>THI Rock PP</v>
      </c>
      <c r="D84" t="str">
        <f t="shared" si="1"/>
        <v>HLB 3STAR OH Rosella P RDC</v>
      </c>
      <c r="E84" s="7">
        <v>4828</v>
      </c>
      <c r="F84" s="2">
        <v>530</v>
      </c>
      <c r="G84" s="8">
        <v>0.48120000000000002</v>
      </c>
      <c r="H84" s="8">
        <v>0.24329999999999999</v>
      </c>
      <c r="I84" s="2">
        <v>77</v>
      </c>
      <c r="J84" s="2">
        <v>49</v>
      </c>
      <c r="K84" s="2">
        <v>937</v>
      </c>
      <c r="L84" s="7">
        <v>112</v>
      </c>
      <c r="M84" s="7">
        <v>111</v>
      </c>
      <c r="N84" s="7">
        <v>104</v>
      </c>
      <c r="O84" s="8">
        <v>7.0000000000000007E-2</v>
      </c>
    </row>
    <row r="85" spans="1:15" ht="15.4" customHeight="1" x14ac:dyDescent="0.25">
      <c r="A85" s="7">
        <v>20</v>
      </c>
      <c r="B85" t="s">
        <v>126</v>
      </c>
      <c r="C85" t="str">
        <f t="shared" si="0"/>
        <v>THI Rock PP</v>
      </c>
      <c r="D85" t="str">
        <f t="shared" si="1"/>
        <v>HWH 3STAR Phantasie P Red</v>
      </c>
      <c r="E85" s="7">
        <v>4834</v>
      </c>
      <c r="F85" s="2">
        <v>762</v>
      </c>
      <c r="G85" s="8">
        <v>0.37119999999999997</v>
      </c>
      <c r="H85" s="8">
        <v>0.21179999999999999</v>
      </c>
      <c r="I85" s="2">
        <v>67</v>
      </c>
      <c r="J85" s="2">
        <v>49</v>
      </c>
      <c r="K85" s="2">
        <v>1016</v>
      </c>
      <c r="L85" s="7">
        <v>113</v>
      </c>
      <c r="M85" s="7">
        <v>111</v>
      </c>
      <c r="N85" s="7">
        <v>107</v>
      </c>
      <c r="O85" s="8">
        <v>0.11</v>
      </c>
    </row>
    <row r="86" spans="1:15" ht="15.4" customHeight="1" x14ac:dyDescent="0.25">
      <c r="A86" s="7">
        <v>22</v>
      </c>
      <c r="B86" t="s">
        <v>127</v>
      </c>
      <c r="C86" t="str">
        <f t="shared" si="0"/>
        <v>HaH Swat P RDC</v>
      </c>
      <c r="D86" t="str">
        <f t="shared" si="1"/>
        <v>Wilder Katar RDC</v>
      </c>
      <c r="E86" s="7">
        <v>4722</v>
      </c>
      <c r="F86" s="2">
        <v>591</v>
      </c>
      <c r="G86" s="8">
        <v>8.4199999999999997E-2</v>
      </c>
      <c r="H86" s="8">
        <v>8.4699999999999998E-2</v>
      </c>
      <c r="I86" s="2">
        <v>31</v>
      </c>
      <c r="J86" s="2">
        <v>30</v>
      </c>
      <c r="K86" s="2">
        <v>791</v>
      </c>
      <c r="L86" s="7">
        <v>116</v>
      </c>
      <c r="M86" s="7">
        <v>114</v>
      </c>
      <c r="N86" s="7">
        <v>108</v>
      </c>
      <c r="O86" s="8">
        <v>0.83</v>
      </c>
    </row>
    <row r="87" spans="1:15" ht="15.4" customHeight="1" x14ac:dyDescent="0.25">
      <c r="A87" s="7">
        <v>23</v>
      </c>
      <c r="B87" t="s">
        <v>128</v>
      </c>
      <c r="C87" t="str">
        <f t="shared" si="0"/>
        <v>Real Syn</v>
      </c>
      <c r="D87" t="str">
        <f t="shared" si="1"/>
        <v>WEH Ballade</v>
      </c>
      <c r="E87" s="7">
        <v>4550</v>
      </c>
      <c r="F87" s="2">
        <v>685</v>
      </c>
      <c r="G87" s="8">
        <v>0.3664</v>
      </c>
      <c r="H87" s="8">
        <v>2.7300000000000001E-2</v>
      </c>
      <c r="I87" s="2">
        <v>67</v>
      </c>
      <c r="J87" s="2">
        <v>24</v>
      </c>
      <c r="K87" s="2">
        <v>686</v>
      </c>
      <c r="L87" s="7">
        <v>111</v>
      </c>
      <c r="M87" s="7">
        <v>108</v>
      </c>
      <c r="N87" s="7">
        <v>108</v>
      </c>
      <c r="O87" s="8">
        <v>0.99</v>
      </c>
    </row>
    <row r="88" spans="1:15" ht="15.4" customHeight="1" x14ac:dyDescent="0.25">
      <c r="A88" s="7">
        <v>24</v>
      </c>
      <c r="B88" t="s">
        <v>150</v>
      </c>
      <c r="C88" t="str">
        <f t="shared" si="0"/>
        <v>Beyond Hi-Note</v>
      </c>
      <c r="D88" t="str">
        <f t="shared" si="1"/>
        <v>GEN Aniek</v>
      </c>
      <c r="E88" s="7">
        <v>4609</v>
      </c>
      <c r="F88" s="2">
        <v>1242</v>
      </c>
      <c r="G88" s="8">
        <v>0.42099999999999999</v>
      </c>
      <c r="H88" s="8">
        <v>-2.3400000000000001E-2</v>
      </c>
      <c r="I88" s="2">
        <v>92</v>
      </c>
      <c r="J88" s="2">
        <v>38</v>
      </c>
      <c r="K88" s="2">
        <v>772</v>
      </c>
      <c r="L88" s="7">
        <v>113</v>
      </c>
      <c r="M88" s="7">
        <v>107</v>
      </c>
      <c r="N88" s="7">
        <v>107</v>
      </c>
      <c r="O88" s="8">
        <v>0.28999999999999998</v>
      </c>
    </row>
    <row r="89" spans="1:15" ht="15.4" customHeight="1" x14ac:dyDescent="0.25">
      <c r="A89" s="7">
        <v>26</v>
      </c>
      <c r="B89" t="s">
        <v>129</v>
      </c>
      <c r="C89" t="str">
        <f t="shared" si="0"/>
        <v>Sainz P RDC</v>
      </c>
      <c r="D89" t="str">
        <f t="shared" si="1"/>
        <v>SfH Rabiosa Red</v>
      </c>
      <c r="E89" s="7">
        <v>4565</v>
      </c>
      <c r="F89" s="2">
        <v>499</v>
      </c>
      <c r="G89" s="8">
        <v>0.1799</v>
      </c>
      <c r="H89" s="8">
        <v>0.14510000000000001</v>
      </c>
      <c r="I89" s="2">
        <v>34</v>
      </c>
      <c r="J89" s="2">
        <v>32</v>
      </c>
      <c r="K89" s="2">
        <v>650</v>
      </c>
      <c r="L89" s="7">
        <v>110</v>
      </c>
      <c r="M89" s="7">
        <v>109</v>
      </c>
      <c r="N89" s="7">
        <v>104</v>
      </c>
      <c r="O89" s="8">
        <v>1.24</v>
      </c>
    </row>
    <row r="90" spans="1:15" ht="15.4" customHeight="1" x14ac:dyDescent="0.25">
      <c r="A90" s="7">
        <v>28</v>
      </c>
      <c r="B90" t="s">
        <v>130</v>
      </c>
      <c r="C90" t="str">
        <f t="shared" si="0"/>
        <v>Aurora Fargo</v>
      </c>
      <c r="D90" t="str">
        <f t="shared" si="1"/>
        <v>HIN Mainz</v>
      </c>
      <c r="E90" s="7">
        <v>4842</v>
      </c>
      <c r="F90" s="2">
        <v>1166</v>
      </c>
      <c r="G90" s="8">
        <v>0.34360000000000002</v>
      </c>
      <c r="H90" s="8">
        <v>0.13950000000000001</v>
      </c>
      <c r="I90" s="2">
        <v>82</v>
      </c>
      <c r="J90" s="2">
        <v>56</v>
      </c>
      <c r="K90" s="2">
        <v>1003</v>
      </c>
      <c r="L90" s="7">
        <v>115</v>
      </c>
      <c r="M90" s="7">
        <v>104</v>
      </c>
      <c r="N90" s="7">
        <v>105</v>
      </c>
      <c r="O90" s="8">
        <v>0.44</v>
      </c>
    </row>
    <row r="91" spans="1:15" ht="15.4" customHeight="1" thickBot="1" x14ac:dyDescent="0.3">
      <c r="A91" s="10">
        <v>36</v>
      </c>
      <c r="B91" s="9" t="s">
        <v>132</v>
      </c>
      <c r="C91" s="9" t="str">
        <f t="shared" si="0"/>
        <v>WEH Major Tom</v>
      </c>
      <c r="D91" s="9" t="str">
        <f t="shared" si="1"/>
        <v>WEH 21320</v>
      </c>
      <c r="E91" s="10">
        <v>4550</v>
      </c>
      <c r="F91" s="11">
        <v>1314</v>
      </c>
      <c r="G91" s="12">
        <v>0.2797</v>
      </c>
      <c r="H91" s="12">
        <v>5.4600000000000003E-2</v>
      </c>
      <c r="I91" s="11">
        <v>73</v>
      </c>
      <c r="J91" s="11">
        <v>49</v>
      </c>
      <c r="K91" s="11">
        <v>712</v>
      </c>
      <c r="L91" s="10">
        <v>110</v>
      </c>
      <c r="M91" s="10">
        <v>101</v>
      </c>
      <c r="N91" s="10">
        <v>101</v>
      </c>
      <c r="O91" s="12">
        <v>0.62</v>
      </c>
    </row>
    <row r="92" spans="1:15" x14ac:dyDescent="0.25">
      <c r="E92" s="30" t="s">
        <v>222</v>
      </c>
    </row>
    <row r="94" spans="1:15" x14ac:dyDescent="0.25">
      <c r="A94" s="1" t="s">
        <v>211</v>
      </c>
    </row>
    <row r="95" spans="1:15" ht="15.75" thickBot="1" x14ac:dyDescent="0.3">
      <c r="A95" s="3" t="s">
        <v>115</v>
      </c>
      <c r="B95" s="4" t="s">
        <v>0</v>
      </c>
      <c r="C95" s="4" t="s">
        <v>1</v>
      </c>
      <c r="D95" s="4" t="s">
        <v>2</v>
      </c>
      <c r="E95" s="33" t="s">
        <v>205</v>
      </c>
      <c r="F95" s="18" t="s">
        <v>135</v>
      </c>
      <c r="G95" s="19" t="s">
        <v>136</v>
      </c>
      <c r="H95" s="19" t="s">
        <v>137</v>
      </c>
      <c r="I95" s="18" t="s">
        <v>138</v>
      </c>
      <c r="J95" s="18" t="s">
        <v>139</v>
      </c>
      <c r="K95" s="18" t="s">
        <v>206</v>
      </c>
      <c r="L95" s="18" t="s">
        <v>207</v>
      </c>
      <c r="M95" s="18" t="s">
        <v>208</v>
      </c>
      <c r="N95" s="18" t="s">
        <v>209</v>
      </c>
      <c r="O95" s="18" t="s">
        <v>210</v>
      </c>
    </row>
    <row r="96" spans="1:15" ht="15.4" customHeight="1" x14ac:dyDescent="0.25">
      <c r="A96" s="7">
        <v>11</v>
      </c>
      <c r="B96" t="s">
        <v>121</v>
      </c>
      <c r="C96" t="str">
        <f t="shared" ref="C96:C97" si="2">VLOOKUP($A96,A:C,3,FALSE)</f>
        <v>WEH Major Tom</v>
      </c>
      <c r="D96" t="str">
        <f t="shared" ref="D96:D97" si="3">VLOOKUP($A96,A:D,4,FALSE)</f>
        <v>HZK Evita</v>
      </c>
      <c r="E96" s="7">
        <v>1552</v>
      </c>
      <c r="F96" s="7">
        <v>3010</v>
      </c>
      <c r="G96" s="8">
        <v>-0.2</v>
      </c>
      <c r="H96" s="8">
        <v>-0.02</v>
      </c>
      <c r="I96" s="2">
        <v>104</v>
      </c>
      <c r="J96" s="2">
        <v>98</v>
      </c>
      <c r="K96" s="2">
        <v>100</v>
      </c>
      <c r="L96" s="7">
        <v>150</v>
      </c>
      <c r="M96" s="7">
        <v>117</v>
      </c>
      <c r="N96" s="7">
        <v>113</v>
      </c>
      <c r="O96" s="7">
        <v>108</v>
      </c>
    </row>
    <row r="97" spans="1:15" ht="15.4" customHeight="1" x14ac:dyDescent="0.25">
      <c r="A97" s="7">
        <v>17</v>
      </c>
      <c r="B97" t="s">
        <v>124</v>
      </c>
      <c r="C97" t="str">
        <f t="shared" si="2"/>
        <v>THI Rock PP</v>
      </c>
      <c r="D97" t="str">
        <f t="shared" si="3"/>
        <v>HLB 3STAR OH Rosella P RDC</v>
      </c>
      <c r="E97" s="7">
        <v>1492</v>
      </c>
      <c r="F97" s="7">
        <v>1310</v>
      </c>
      <c r="G97" s="8">
        <v>0.59</v>
      </c>
      <c r="H97" s="8">
        <v>0.32</v>
      </c>
      <c r="I97" s="2">
        <v>108</v>
      </c>
      <c r="J97" s="2">
        <v>73</v>
      </c>
      <c r="K97" s="2">
        <v>107</v>
      </c>
      <c r="L97" s="7">
        <v>142</v>
      </c>
      <c r="M97" s="7">
        <v>126</v>
      </c>
      <c r="N97" s="7">
        <v>122</v>
      </c>
      <c r="O97" s="7">
        <v>97</v>
      </c>
    </row>
    <row r="98" spans="1:15" ht="15.4" customHeight="1" x14ac:dyDescent="0.25">
      <c r="A98" s="7">
        <v>19</v>
      </c>
      <c r="B98" t="s">
        <v>125</v>
      </c>
      <c r="C98" t="s">
        <v>68</v>
      </c>
      <c r="D98" t="s">
        <v>69</v>
      </c>
      <c r="E98" s="7">
        <v>1403</v>
      </c>
      <c r="F98" s="7">
        <v>1546</v>
      </c>
      <c r="G98" s="8">
        <v>0.09</v>
      </c>
      <c r="H98" s="8">
        <v>7.0000000000000007E-2</v>
      </c>
      <c r="I98" s="2">
        <v>72</v>
      </c>
      <c r="J98" s="2">
        <v>58</v>
      </c>
      <c r="K98" s="2">
        <v>102</v>
      </c>
      <c r="L98" s="7">
        <v>131</v>
      </c>
      <c r="M98" s="7">
        <v>117</v>
      </c>
      <c r="N98" s="7">
        <v>113</v>
      </c>
      <c r="O98" s="7">
        <v>119</v>
      </c>
    </row>
    <row r="99" spans="1:15" ht="15.4" customHeight="1" x14ac:dyDescent="0.25">
      <c r="A99" s="7">
        <v>22</v>
      </c>
      <c r="B99" t="s">
        <v>127</v>
      </c>
      <c r="C99" t="str">
        <f t="shared" ref="C99:C101" si="4">VLOOKUP($A99,A:C,3,FALSE)</f>
        <v>HaH Swat P RDC</v>
      </c>
      <c r="D99" t="str">
        <f t="shared" ref="D99:D101" si="5">VLOOKUP($A99,A:D,4,FALSE)</f>
        <v>Wilder Katar RDC</v>
      </c>
      <c r="E99" s="7">
        <v>1389</v>
      </c>
      <c r="F99" s="7">
        <v>1648</v>
      </c>
      <c r="G99" s="8">
        <v>-0.27</v>
      </c>
      <c r="H99" s="8">
        <v>0.01</v>
      </c>
      <c r="I99" s="2">
        <v>43</v>
      </c>
      <c r="J99" s="2">
        <v>56</v>
      </c>
      <c r="K99" s="2">
        <v>102</v>
      </c>
      <c r="L99" s="7">
        <v>126</v>
      </c>
      <c r="M99" s="7">
        <v>131</v>
      </c>
      <c r="N99" s="7">
        <v>124</v>
      </c>
      <c r="O99" s="7">
        <v>113</v>
      </c>
    </row>
    <row r="100" spans="1:15" ht="15.4" customHeight="1" x14ac:dyDescent="0.25">
      <c r="A100" s="7">
        <v>23</v>
      </c>
      <c r="B100" t="s">
        <v>128</v>
      </c>
      <c r="C100" t="str">
        <f t="shared" si="4"/>
        <v>Real Syn</v>
      </c>
      <c r="D100" t="str">
        <f t="shared" si="5"/>
        <v>WEH Ballade</v>
      </c>
      <c r="E100" s="7">
        <v>1407</v>
      </c>
      <c r="F100" s="7">
        <v>1654</v>
      </c>
      <c r="G100" s="8">
        <v>0.22</v>
      </c>
      <c r="H100" s="8">
        <v>-0.06</v>
      </c>
      <c r="I100" s="2">
        <v>89</v>
      </c>
      <c r="J100" s="2">
        <v>49</v>
      </c>
      <c r="K100" s="2">
        <v>106</v>
      </c>
      <c r="L100" s="7">
        <v>131</v>
      </c>
      <c r="M100" s="7">
        <v>118</v>
      </c>
      <c r="N100" s="7">
        <v>116</v>
      </c>
      <c r="O100" s="7">
        <v>117</v>
      </c>
    </row>
    <row r="101" spans="1:15" ht="15.4" customHeight="1" x14ac:dyDescent="0.25">
      <c r="A101" s="7">
        <v>26</v>
      </c>
      <c r="B101" t="s">
        <v>129</v>
      </c>
      <c r="C101" t="str">
        <f t="shared" si="4"/>
        <v>Sainz P RDC</v>
      </c>
      <c r="D101" t="str">
        <f t="shared" si="5"/>
        <v>SfH Rabiosa Red</v>
      </c>
      <c r="E101" s="7">
        <v>1382</v>
      </c>
      <c r="F101" s="7">
        <v>1716</v>
      </c>
      <c r="G101" s="8">
        <v>-0.03</v>
      </c>
      <c r="H101" s="8">
        <v>0.05</v>
      </c>
      <c r="I101" s="2">
        <v>68</v>
      </c>
      <c r="J101" s="2">
        <v>62</v>
      </c>
      <c r="K101" s="2">
        <v>108</v>
      </c>
      <c r="L101" s="7">
        <v>132</v>
      </c>
      <c r="M101" s="7">
        <v>125</v>
      </c>
      <c r="N101" s="7">
        <v>109</v>
      </c>
      <c r="O101" s="7">
        <v>114</v>
      </c>
    </row>
    <row r="102" spans="1:15" x14ac:dyDescent="0.25">
      <c r="A102" s="7">
        <v>30</v>
      </c>
      <c r="B102" t="s">
        <v>131</v>
      </c>
      <c r="C102" t="str">
        <f>VLOOKUP($A102,A47:D92,3,FALSE)</f>
        <v>Alster</v>
      </c>
      <c r="D102" t="str">
        <f>VLOOKUP($A102,A47:D92,4,FALSE)</f>
        <v>ZHW Bluebird</v>
      </c>
      <c r="E102" s="7">
        <v>1428</v>
      </c>
      <c r="F102" s="7">
        <v>1489</v>
      </c>
      <c r="G102" s="8">
        <v>0.32</v>
      </c>
      <c r="H102" s="8">
        <v>0.2</v>
      </c>
      <c r="I102" s="2">
        <v>92</v>
      </c>
      <c r="J102" s="2">
        <v>69</v>
      </c>
      <c r="K102" s="2">
        <v>103</v>
      </c>
      <c r="L102" s="7">
        <v>138</v>
      </c>
      <c r="M102" s="7">
        <v>114</v>
      </c>
      <c r="N102" s="7">
        <v>112</v>
      </c>
      <c r="O102" s="7">
        <v>105</v>
      </c>
    </row>
    <row r="103" spans="1:15" x14ac:dyDescent="0.25">
      <c r="A103" s="7">
        <v>36</v>
      </c>
      <c r="B103" t="s">
        <v>132</v>
      </c>
      <c r="C103" t="str">
        <f>VLOOKUP($A103,A48:D93,3,FALSE)</f>
        <v>WEH Major Tom</v>
      </c>
      <c r="D103" t="str">
        <f>VLOOKUP($A103,A48:D93,4,FALSE)</f>
        <v>WEH 21320</v>
      </c>
      <c r="E103" s="7">
        <v>1468</v>
      </c>
      <c r="F103" s="7">
        <v>2358</v>
      </c>
      <c r="G103" s="8">
        <v>0.06</v>
      </c>
      <c r="H103" s="8">
        <v>0.02</v>
      </c>
      <c r="I103" s="2">
        <v>103</v>
      </c>
      <c r="J103" s="2">
        <v>81</v>
      </c>
      <c r="K103" s="2">
        <v>101</v>
      </c>
      <c r="L103" s="7">
        <v>144</v>
      </c>
      <c r="M103" s="7">
        <v>108</v>
      </c>
      <c r="N103" s="7">
        <v>101</v>
      </c>
      <c r="O103" s="7">
        <v>115</v>
      </c>
    </row>
  </sheetData>
  <sortState xmlns:xlrd2="http://schemas.microsoft.com/office/spreadsheetml/2017/richdata2" ref="A94:T108">
    <sortCondition ref="A94:A108"/>
  </sortState>
  <pageMargins left="0.51181102362204722" right="0.70866141732283472" top="0.70866141732283472" bottom="0.23622047244094491" header="0.27559055118110237" footer="0.11811023622047245"/>
  <pageSetup paperSize="9" scale="88" fitToHeight="0" orientation="landscape" r:id="rId1"/>
  <headerFooter>
    <oddHeader>&amp;L&amp;"-,Vet"&amp;16FarmersBid Opportunity Sale 2026&amp;C&amp;G&amp;R&amp;"-,Vet"&amp;16April, 28&amp;Xth&amp;X - 30&amp;Xth&amp;X , 2026</oddHeader>
    <oddFooter>&amp;C- &amp;P -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GenHotel, René te Wierik</dc:creator>
  <cp:lastModifiedBy>GenHotel, Martijn vd Boom</cp:lastModifiedBy>
  <cp:lastPrinted>2026-04-29T09:22:18Z</cp:lastPrinted>
  <dcterms:created xsi:type="dcterms:W3CDTF">2026-04-20T13:28:52Z</dcterms:created>
  <dcterms:modified xsi:type="dcterms:W3CDTF">2026-04-29T11:40:32Z</dcterms:modified>
</cp:coreProperties>
</file>